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ource Page Updates/RES/HEMR Workbook/"/>
    </mc:Choice>
  </mc:AlternateContent>
  <xr:revisionPtr revIDLastSave="0" documentId="8_{F34FDA80-114A-4959-95F6-AFE684E9D431}" xr6:coauthVersionLast="47" xr6:coauthVersionMax="47" xr10:uidLastSave="{00000000-0000-0000-0000-000000000000}"/>
  <workbookProtection workbookAlgorithmName="SHA-512" workbookHashValue="0YW3PPboHpygbZOkVvFAcu2AKAJSDnAWsf3JvyZsktdJTZJyGfxuxCUI6m2XTqlkfscqAQJ+e6A1UpKaTu0CWw==" workbookSaltValue="J67gO8wEO23ZSpEOMTM4Cg==" workbookSpinCount="100000" lockStructure="1"/>
  <bookViews>
    <workbookView xWindow="-120" yWindow="-120" windowWidth="29040" windowHeight="15720" xr2:uid="{D2112BB9-3FAF-44FD-AB2C-FB89471FA11F}"/>
  </bookViews>
  <sheets>
    <sheet name="Reservation" sheetId="6" r:id="rId1"/>
    <sheet name="Incentive Payment" sheetId="5" r:id="rId2"/>
    <sheet name="Inspection Disclaimers" sheetId="10" r:id="rId3"/>
    <sheet name="Test Form" sheetId="11" r:id="rId4"/>
    <sheet name="IRA Information" sheetId="12" state="hidden" r:id="rId5"/>
    <sheet name="Diagnostic Test Form" sheetId="9" state="hidden" r:id="rId6"/>
    <sheet name="Lists" sheetId="7" state="hidden" r:id="rId7"/>
  </sheets>
  <definedNames>
    <definedName name="AC" localSheetId="5">#REF!</definedName>
    <definedName name="AC" localSheetId="2">#REF!</definedName>
    <definedName name="AC" localSheetId="3">#REF!</definedName>
    <definedName name="AC">#REF!</definedName>
    <definedName name="AF" localSheetId="5">#REF!</definedName>
    <definedName name="AF">#REF!</definedName>
    <definedName name="AGcote">#REF!</definedName>
    <definedName name="AGF_Amt">#REF!</definedName>
    <definedName name="AGF_OB_Amt">#REF!</definedName>
    <definedName name="AHP_Amt">#REF!</definedName>
    <definedName name="All">#REF!</definedName>
    <definedName name="Alls" localSheetId="5">#REF!</definedName>
    <definedName name="Alls" localSheetId="2">#REF!</definedName>
    <definedName name="Alls" localSheetId="3">#REF!</definedName>
    <definedName name="Alls">#REF!</definedName>
    <definedName name="Annual_Dollar_Savings" localSheetId="5">#REF!</definedName>
    <definedName name="Annual_Dollar_Savings">#REF!</definedName>
    <definedName name="ASHP">#REF!</definedName>
    <definedName name="ASHPNAs" localSheetId="5">#REF!</definedName>
    <definedName name="ASHPNAs" localSheetId="2">#REF!</definedName>
    <definedName name="ASHPNAs" localSheetId="3">#REF!</definedName>
    <definedName name="ASHPNAs">#REF!</definedName>
    <definedName name="ASHPs" localSheetId="5">#REF!</definedName>
    <definedName name="ASHPs">#REF!</definedName>
    <definedName name="Assign_Hemi_To_Contractor" localSheetId="5">#REF!</definedName>
    <definedName name="Assign_Hemi_To_Contractor">#REF!</definedName>
    <definedName name="Attic_Flat">#REF!</definedName>
    <definedName name="AtticFlats" localSheetId="5">#REF!</definedName>
    <definedName name="AtticFlats" localSheetId="2">#REF!</definedName>
    <definedName name="AtticFlats" localSheetId="3">#REF!</definedName>
    <definedName name="AtticFlats">#REF!</definedName>
    <definedName name="Attics" localSheetId="5">#REF!</definedName>
    <definedName name="Attics">#REF!</definedName>
    <definedName name="Awful">#REF!</definedName>
    <definedName name="Baseline">#REF!</definedName>
    <definedName name="Basement">#REF!</definedName>
    <definedName name="Batt">#REF!</definedName>
    <definedName name="Batts" localSheetId="5">#REF!</definedName>
    <definedName name="Batts" localSheetId="2">#REF!</definedName>
    <definedName name="Batts" localSheetId="3">#REF!</definedName>
    <definedName name="Batts">#REF!</definedName>
    <definedName name="BldgList">#REF!</definedName>
    <definedName name="BldgTypes">#REF!</definedName>
    <definedName name="BldSysArray">#REF!</definedName>
    <definedName name="Bsmt" localSheetId="5">#REF!</definedName>
    <definedName name="Bsmt" localSheetId="3">#REF!</definedName>
    <definedName name="Bsmt">#REF!</definedName>
    <definedName name="BuildingType">#REF!</definedName>
    <definedName name="BuildingType2">#REF!</definedName>
    <definedName name="BuildingType2Cols">#REF!</definedName>
    <definedName name="BuildingTypeDD">#REF!</definedName>
    <definedName name="BuildingTypes">#REF!</definedName>
    <definedName name="CAC" localSheetId="5">Lists!$A$37:$A$43</definedName>
    <definedName name="CAC" localSheetId="2">#REF!</definedName>
    <definedName name="CAC" localSheetId="3">#REF!</definedName>
    <definedName name="CAC">#REF!</definedName>
    <definedName name="CC" localSheetId="5">#REF!</definedName>
    <definedName name="CC" localSheetId="2">#REF!</definedName>
    <definedName name="CC" localSheetId="3">#REF!</definedName>
    <definedName name="CC">#REF!</definedName>
    <definedName name="Cellulose">#REF!</definedName>
    <definedName name="Celluloses" localSheetId="5">#REF!</definedName>
    <definedName name="Celluloses" localSheetId="2">#REF!</definedName>
    <definedName name="Celluloses" localSheetId="3">#REF!</definedName>
    <definedName name="Celluloses">#REF!</definedName>
    <definedName name="CFL">#REF!</definedName>
    <definedName name="CFLs" localSheetId="5">#REF!</definedName>
    <definedName name="CFLs" localSheetId="2">#REF!</definedName>
    <definedName name="CFLs" localSheetId="3">#REF!</definedName>
    <definedName name="CFLs">#REF!</definedName>
    <definedName name="ClimateZone">#REF!</definedName>
    <definedName name="Closed_Cell_SPF" localSheetId="5">#REF!</definedName>
    <definedName name="Closed_Cell_SPF" localSheetId="3">#REF!</definedName>
    <definedName name="Closed_Cell_SPF">#REF!</definedName>
    <definedName name="ClosedCell" localSheetId="5">#REF!</definedName>
    <definedName name="ClosedCell">#REF!</definedName>
    <definedName name="CoincidentDiversity">#REF!</definedName>
    <definedName name="Conditional_Approval" localSheetId="3">#REF!</definedName>
    <definedName name="Conditional_Approval">#REF!</definedName>
    <definedName name="Customer_Address" localSheetId="3">#REF!</definedName>
    <definedName name="Customer_Address">#REF!</definedName>
    <definedName name="Customer_City_ST_Zip" localSheetId="3">#REF!</definedName>
    <definedName name="Customer_City_ST_Zip">#REF!</definedName>
    <definedName name="Customer_Name">#REF!</definedName>
    <definedName name="CZWtsCol">#REF!</definedName>
    <definedName name="Date_of_Transmittal" localSheetId="3">#REF!</definedName>
    <definedName name="Date_of_Transmittal">#REF!</definedName>
    <definedName name="Depth">#REF!</definedName>
    <definedName name="DetailMeasure">#REF!</definedName>
    <definedName name="DIM">#REF!</definedName>
    <definedName name="DmdModCZArray">#REF!</definedName>
    <definedName name="DmdModTable">#REF!</definedName>
    <definedName name="Dollar_Savings" localSheetId="5">#REF!</definedName>
    <definedName name="Dollar_Savings" localSheetId="2">#REF!</definedName>
    <definedName name="Dollar_Savings" localSheetId="3">#REF!</definedName>
    <definedName name="Dollar_Savings">#REF!</definedName>
    <definedName name="EndUse">#REF!</definedName>
    <definedName name="EnergySavingsOnlySIR" localSheetId="5">#REF!</definedName>
    <definedName name="EnergySavingsOnlySIR" localSheetId="3">#REF!</definedName>
    <definedName name="EnergySavingsOnlySIR">#REF!</definedName>
    <definedName name="ESmart_Amt" localSheetId="5">#REF!</definedName>
    <definedName name="ESmart_Amt">#REF!</definedName>
    <definedName name="EULID">#REF!</definedName>
    <definedName name="Exc" localSheetId="3">#REF!</definedName>
    <definedName name="Exc">#REF!</definedName>
    <definedName name="Excellent">#REF!</definedName>
    <definedName name="Excellents" localSheetId="5">#REF!</definedName>
    <definedName name="Excellents" localSheetId="2">#REF!</definedName>
    <definedName name="Excellents" localSheetId="3">#REF!</definedName>
    <definedName name="Excellents">#REF!</definedName>
    <definedName name="Existing_Fuel" localSheetId="5">#REF!</definedName>
    <definedName name="Existing_Fuel">#REF!</definedName>
    <definedName name="Financials_Completions" localSheetId="5">#REF!</definedName>
    <definedName name="Financials_Completions">#REF!</definedName>
    <definedName name="Financials_Reviews">#REF!</definedName>
    <definedName name="Finished">#REF!</definedName>
    <definedName name="FinishedNA" localSheetId="5">#REF!</definedName>
    <definedName name="FinishedNA" localSheetId="2">#REF!</definedName>
    <definedName name="FinishedNA" localSheetId="3">#REF!</definedName>
    <definedName name="FinishedNA">#REF!</definedName>
    <definedName name="From_Completions" localSheetId="5">#REF!</definedName>
    <definedName name="From_Completions">#REF!</definedName>
    <definedName name="From_Reviews" localSheetId="5">#REF!</definedName>
    <definedName name="From_Reviews">#REF!</definedName>
    <definedName name="Furnace" localSheetId="5">Lists!$A$32:$A$34</definedName>
    <definedName name="Furnace" localSheetId="2">#REF!</definedName>
    <definedName name="Furnace" localSheetId="3">#REF!</definedName>
    <definedName name="Furnace">#REF!</definedName>
    <definedName name="Ga" localSheetId="5">#REF!</definedName>
    <definedName name="Ga" localSheetId="2">#REF!</definedName>
    <definedName name="Ga" localSheetId="3">#REF!</definedName>
    <definedName name="Ga">#REF!</definedName>
    <definedName name="Gas">#REF!</definedName>
    <definedName name="GasNA">#REF!</definedName>
    <definedName name="GasNAs" localSheetId="5">#REF!</definedName>
    <definedName name="GasNAs" localSheetId="2">#REF!</definedName>
    <definedName name="GasNAs" localSheetId="3">#REF!</definedName>
    <definedName name="GasNAs">#REF!</definedName>
    <definedName name="Gass" localSheetId="5">#REF!</definedName>
    <definedName name="Gass">#REF!</definedName>
    <definedName name="Good" localSheetId="5">Lists!$A$28:$A$31</definedName>
    <definedName name="Good" localSheetId="2">#REF!</definedName>
    <definedName name="Good" localSheetId="3">#REF!</definedName>
    <definedName name="Good">#REF!</definedName>
    <definedName name="Hall">#REF!</definedName>
    <definedName name="Halls" localSheetId="5">#REF!</definedName>
    <definedName name="Halls" localSheetId="2">#REF!</definedName>
    <definedName name="Halls" localSheetId="3">#REF!</definedName>
    <definedName name="Halls">#REF!</definedName>
    <definedName name="Hatch">#REF!</definedName>
    <definedName name="Hatchs" localSheetId="5">#REF!</definedName>
    <definedName name="Hatchs" localSheetId="2">#REF!</definedName>
    <definedName name="Hatchs" localSheetId="3">#REF!</definedName>
    <definedName name="Hatchs">#REF!</definedName>
    <definedName name="HFI_Amt" localSheetId="5">#REF!</definedName>
    <definedName name="HFI_Amt">#REF!</definedName>
    <definedName name="Hip">#REF!</definedName>
    <definedName name="Hips" localSheetId="5">#REF!</definedName>
    <definedName name="Hips" localSheetId="2">#REF!</definedName>
    <definedName name="Hips" localSheetId="3">#REF!</definedName>
    <definedName name="Hips">#REF!</definedName>
    <definedName name="HVAC_Type">#REF!</definedName>
    <definedName name="IE_Tech">#REF!</definedName>
    <definedName name="IETable">#REF!</definedName>
    <definedName name="Interactive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5">#REF!</definedName>
    <definedName name="Kwh">#REF!</definedName>
    <definedName name="L_UtilityHVACWtsTbl">#REF!</definedName>
    <definedName name="linefeed" localSheetId="5">#REF!</definedName>
    <definedName name="linefeed" localSheetId="3">#REF!</definedName>
    <definedName name="linefeed">#REF!</definedName>
    <definedName name="LIPA_Amount" localSheetId="3">#REF!</definedName>
    <definedName name="LIPA_Amount">#REF!</definedName>
    <definedName name="Loadshapes">#REF!</definedName>
    <definedName name="Measure">#REF!</definedName>
    <definedName name="MeasureStatus">#REF!</definedName>
    <definedName name="MeasureSummary">#REF!</definedName>
    <definedName name="Message_Completions" localSheetId="3">#REF!</definedName>
    <definedName name="Message_Completions">#REF!</definedName>
    <definedName name="Message_JobComplete" localSheetId="3">#REF!</definedName>
    <definedName name="Message_JobComplete">#REF!</definedName>
    <definedName name="Message_JobReview" localSheetId="3">#REF!</definedName>
    <definedName name="Message_JobReview">#REF!</definedName>
    <definedName name="MMbtu">#REF!</definedName>
    <definedName name="Moderate" localSheetId="5">#REF!</definedName>
    <definedName name="Moderate" localSheetId="2">#REF!</definedName>
    <definedName name="Moderate">#REF!</definedName>
    <definedName name="myrange">#REF!</definedName>
    <definedName name="Natural">#REF!</definedName>
    <definedName name="NaturalNA" localSheetId="5">#REF!</definedName>
    <definedName name="NaturalNA" localSheetId="2">#REF!</definedName>
    <definedName name="NaturalNA" localSheetId="3">#REF!</definedName>
    <definedName name="NaturalNA">#REF!</definedName>
    <definedName name="Naturals">#REF!</definedName>
    <definedName name="Nnatural" localSheetId="5">#REF!</definedName>
    <definedName name="Nnatural" localSheetId="2">#REF!</definedName>
    <definedName name="Nnatural" localSheetId="3">#REF!</definedName>
    <definedName name="Nnatural">#REF!</definedName>
    <definedName name="No">#REF!</definedName>
    <definedName name="Notes" localSheetId="5">#REF!</definedName>
    <definedName name="Notes" localSheetId="2">#REF!</definedName>
    <definedName name="Notes" localSheetId="3">#REF!</definedName>
    <definedName name="Notes">#REF!</definedName>
    <definedName name="Notes_Completions" localSheetId="5">#REF!</definedName>
    <definedName name="Notes_Completions">#REF!</definedName>
    <definedName name="Notes_JobReview" localSheetId="5">#REF!</definedName>
    <definedName name="Notes_JobReview">#REF!</definedName>
    <definedName name="OBR_Utility">#REF!</definedName>
    <definedName name="OLE_LINK1">#REF!</definedName>
    <definedName name="On_Demand" localSheetId="5">Lists!$C$20:$C$24</definedName>
    <definedName name="On_Demand" localSheetId="2">#REF!</definedName>
    <definedName name="On_Demand" localSheetId="3">#REF!</definedName>
    <definedName name="On_Demand">#REF!</definedName>
    <definedName name="One">#REF!</definedName>
    <definedName name="OnePlus">#REF!</definedName>
    <definedName name="Ones" localSheetId="5">#REF!</definedName>
    <definedName name="Ones" localSheetId="2">#REF!</definedName>
    <definedName name="Ones" localSheetId="3">#REF!</definedName>
    <definedName name="Ones">#REF!</definedName>
    <definedName name="OperatingHours">#REF!</definedName>
    <definedName name="Participating_Contractor" localSheetId="5">#REF!</definedName>
    <definedName name="Participating_Contractor" localSheetId="3">#REF!</definedName>
    <definedName name="Participating_Contractor">#REF!</definedName>
    <definedName name="Payback_Years" localSheetId="5">#REF!</definedName>
    <definedName name="Payback_Years">#REF!</definedName>
    <definedName name="Primary_Heating_Fuel">#REF!</definedName>
    <definedName name="_xlnm.Print_Area" localSheetId="5">'Diagnostic Test Form'!$B$1:$S$139</definedName>
    <definedName name="_xlnm.Print_Area" localSheetId="1">'Incentive Payment'!$B$1:$AL$57</definedName>
    <definedName name="_xlnm.Print_Area" localSheetId="2">'Inspection Disclaimers'!$B$1:$X$109</definedName>
    <definedName name="_xlnm.Print_Area" localSheetId="4">'IRA Information'!$B$1:$AI$59</definedName>
    <definedName name="_xlnm.Print_Area" localSheetId="0">Reservation!$B$1:$AL$67</definedName>
    <definedName name="_xlnm.Print_Area" localSheetId="3">'Test Form'!$B$1:$AL$64</definedName>
    <definedName name="ProgramType">#REF!</definedName>
    <definedName name="Project_Type" localSheetId="5">#REF!</definedName>
    <definedName name="Project_Type" localSheetId="2">#REF!</definedName>
    <definedName name="Project_Type" localSheetId="3">#REF!</definedName>
    <definedName name="Project_Type">#REF!</definedName>
    <definedName name="ProjectID" localSheetId="5">#REF!</definedName>
    <definedName name="ProjectID">#REF!</definedName>
    <definedName name="Qualifications" localSheetId="5">#REF!</definedName>
    <definedName name="Qualifications">#REF!</definedName>
    <definedName name="Ranch">#REF!</definedName>
    <definedName name="Ranchs" localSheetId="5">#REF!</definedName>
    <definedName name="Ranchs" localSheetId="2">#REF!</definedName>
    <definedName name="Ranchs" localSheetId="3">#REF!</definedName>
    <definedName name="Ranchs">#REF!</definedName>
    <definedName name="RatesForCAD">#REF!</definedName>
    <definedName name="Re_Completions" localSheetId="5">#REF!</definedName>
    <definedName name="Re_Completions">#REF!</definedName>
    <definedName name="Re_Reviews" localSheetId="5">#REF!</definedName>
    <definedName name="Re_Reviews">#REF!</definedName>
    <definedName name="ResultType2">#REF!</definedName>
    <definedName name="Ridge">#REF!</definedName>
    <definedName name="Ridges" localSheetId="5">#REF!</definedName>
    <definedName name="Ridges" localSheetId="2">#REF!</definedName>
    <definedName name="Ridges" localSheetId="3">#REF!</definedName>
    <definedName name="Ridges">#REF!</definedName>
    <definedName name="RJ" localSheetId="5">#REF!</definedName>
    <definedName name="RJ">#REF!</definedName>
    <definedName name="Silvercote">#REF!</definedName>
    <definedName name="SIR_Payback" localSheetId="5">#REF!</definedName>
    <definedName name="SIR_Payback" localSheetId="2">#REF!</definedName>
    <definedName name="SIR_Payback" localSheetId="3">#REF!</definedName>
    <definedName name="SIR_Payback">#REF!</definedName>
    <definedName name="Slab" localSheetId="5">#REF!</definedName>
    <definedName name="Slab">#REF!</definedName>
    <definedName name="SPF" localSheetId="5">#REF!</definedName>
    <definedName name="SPF">#REF!</definedName>
    <definedName name="SPF_Open_Cell">#REF!</definedName>
    <definedName name="superrange">#REF!</definedName>
    <definedName name="SystemType">#REF!</definedName>
    <definedName name="SystemTypeDD">#REF!</definedName>
    <definedName name="SysWtsCol">#REF!</definedName>
    <definedName name="TableResults">#REF!</definedName>
    <definedName name="Tank">#REF!</definedName>
    <definedName name="TankNA" localSheetId="5">#REF!</definedName>
    <definedName name="TankNA" localSheetId="2">#REF!</definedName>
    <definedName name="TankNA" localSheetId="3">#REF!</definedName>
    <definedName name="TankNA">#REF!</definedName>
    <definedName name="Tanks">#REF!</definedName>
    <definedName name="Test">#REF!</definedName>
    <definedName name="TestRange">#REF!</definedName>
    <definedName name="Three" localSheetId="5">#REF!</definedName>
    <definedName name="Three" localSheetId="2">#REF!</definedName>
    <definedName name="Three" localSheetId="3">#REF!</definedName>
    <definedName name="Three">#REF!</definedName>
    <definedName name="To" localSheetId="5">#REF!</definedName>
    <definedName name="To">#REF!</definedName>
    <definedName name="Total_Cost_of_Project" localSheetId="5">#REF!</definedName>
    <definedName name="Total_Cost_of_Project">#REF!</definedName>
    <definedName name="Total_Eligible_Measures">#REF!</definedName>
    <definedName name="Ttank">#REF!</definedName>
    <definedName name="Utility">#REF!</definedName>
    <definedName name="Utility_Providers" localSheetId="3">#REF!</definedName>
    <definedName name="Utility_Providers">#REF!</definedName>
    <definedName name="Vintage">#REF!</definedName>
    <definedName name="VintageDD">#REF!</definedName>
    <definedName name="WB" localSheetId="3">#REF!</definedName>
    <definedName name="WB">#REF!</definedName>
    <definedName name="WBNA" localSheetId="3">#REF!</definedName>
    <definedName name="WBNA">#REF!</definedName>
    <definedName name="WillBe">#REF!</definedName>
    <definedName name="Window">#REF!</definedName>
    <definedName name="X">#REF!</definedName>
    <definedName name="Xs" localSheetId="5">#REF!</definedName>
    <definedName name="Xs" localSheetId="2">#REF!</definedName>
    <definedName name="Xs" localSheetId="3">#REF!</definedName>
    <definedName name="Xs">#REF!</definedName>
    <definedName name="Yes" localSheetId="5">#REF!</definedName>
    <definedName name="Yes" localSheetId="2">#REF!</definedName>
    <definedName name="Yes">#REF!</definedName>
    <definedName name="YesNA">#REF!</definedName>
    <definedName name="YesNAs" localSheetId="5">#REF!</definedName>
    <definedName name="YesNAs" localSheetId="2">#REF!</definedName>
    <definedName name="YesNAs" localSheetId="3">#REF!</definedName>
    <definedName name="YesNAs">#REF!</definedName>
    <definedName name="YesNo" localSheetId="5">Lists!$C$10:$C$12</definedName>
    <definedName name="YesNo" localSheetId="2">#REF!</definedName>
    <definedName name="YesNo" localSheetId="3">#REF!</definedName>
    <definedName name="YesNo">#REF!</definedName>
    <definedName name="Yess" localSheetId="5">#REF!</definedName>
    <definedName name="Yess" localSheetId="2">#REF!</definedName>
    <definedName name="Yess" localSheetId="3">#REF!</definedName>
    <definedName name="Yess">#REF!</definedName>
    <definedName name="Yyes" localSheetId="5">#REF!</definedName>
    <definedName name="Yyes">#REF!</definedName>
    <definedName name="Z_82DA15CD_5E49_4A86_B817_C8E74303E90F_.wvu.PrintArea" localSheetId="5" hidden="1">'Diagnostic Test Form'!$B$1:$S$139</definedName>
    <definedName name="Zero" localSheetId="5">#REF!</definedName>
    <definedName name="Zero" localSheetId="2">#REF!</definedName>
    <definedName name="Zero" localSheetId="3">#REF!</definedName>
    <definedName name="Z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0" l="1"/>
  <c r="E9" i="10"/>
  <c r="E8" i="10"/>
  <c r="L44" i="5"/>
  <c r="Q9" i="5"/>
  <c r="AC46" i="12"/>
  <c r="AC17" i="12"/>
  <c r="B16" i="12"/>
  <c r="B15" i="12"/>
  <c r="B14" i="12"/>
  <c r="B13" i="12"/>
  <c r="B12" i="12"/>
  <c r="B11" i="12"/>
  <c r="B10" i="12"/>
  <c r="B45" i="12"/>
  <c r="B44" i="12"/>
  <c r="B43" i="12"/>
  <c r="B42" i="12"/>
  <c r="B41" i="12"/>
  <c r="B40" i="12"/>
  <c r="B39" i="12"/>
  <c r="AH43" i="5" l="1"/>
  <c r="V45" i="12" s="1"/>
  <c r="V8" i="10"/>
  <c r="X55" i="11" l="1"/>
  <c r="X59" i="11" s="1"/>
  <c r="AJ42" i="11"/>
  <c r="X61" i="11" s="1"/>
  <c r="Q12" i="11"/>
  <c r="R53" i="11" s="1"/>
  <c r="R6" i="11"/>
  <c r="F6" i="11"/>
  <c r="Q49" i="11"/>
  <c r="W49" i="11" s="1"/>
  <c r="Q48" i="11"/>
  <c r="W48" i="11" s="1"/>
  <c r="Q46" i="11"/>
  <c r="W46" i="11" s="1"/>
  <c r="Q45" i="11"/>
  <c r="W45" i="11" s="1"/>
  <c r="Q44" i="11"/>
  <c r="W44" i="11" s="1"/>
  <c r="Q43" i="11"/>
  <c r="W43" i="11" s="1"/>
  <c r="W51" i="11" l="1"/>
  <c r="X57" i="11" s="1"/>
  <c r="X63" i="11"/>
  <c r="AE9" i="5" l="1"/>
  <c r="G15" i="5"/>
  <c r="S44" i="5"/>
  <c r="S42" i="5"/>
  <c r="E39" i="5"/>
  <c r="AH42" i="5"/>
  <c r="W54" i="6"/>
  <c r="W51" i="6"/>
  <c r="AI51" i="6" l="1"/>
  <c r="AH41" i="5"/>
  <c r="AI54" i="6"/>
  <c r="AI48" i="6"/>
  <c r="AC45" i="12" l="1"/>
  <c r="V16" i="12"/>
  <c r="AC16" i="12" s="1"/>
  <c r="AH37" i="5"/>
  <c r="V44" i="12" s="1"/>
  <c r="S41" i="5"/>
  <c r="W48" i="6"/>
  <c r="AI45" i="6"/>
  <c r="AC44" i="12" l="1"/>
  <c r="V15" i="12"/>
  <c r="AC15" i="12" s="1"/>
  <c r="AH33" i="5"/>
  <c r="V43" i="12" s="1"/>
  <c r="AH29" i="5"/>
  <c r="V42" i="12" s="1"/>
  <c r="AH25" i="5"/>
  <c r="V41" i="12" s="1"/>
  <c r="AH21" i="5"/>
  <c r="AH17" i="5"/>
  <c r="S37" i="5"/>
  <c r="S33" i="5"/>
  <c r="S29" i="5"/>
  <c r="S25" i="5"/>
  <c r="S21" i="5"/>
  <c r="S17" i="5"/>
  <c r="S13" i="5"/>
  <c r="AI42" i="6"/>
  <c r="AI39" i="6"/>
  <c r="AI36" i="6"/>
  <c r="AI33" i="6"/>
  <c r="AI30" i="6"/>
  <c r="AI27" i="6"/>
  <c r="V10" i="12" s="1"/>
  <c r="AC10" i="12" s="1"/>
  <c r="W45" i="6"/>
  <c r="W42" i="6"/>
  <c r="W39" i="6"/>
  <c r="W36" i="6"/>
  <c r="W33" i="6"/>
  <c r="W30" i="6"/>
  <c r="W27" i="6"/>
  <c r="V11" i="12" l="1"/>
  <c r="AC11" i="12" s="1"/>
  <c r="V40" i="12"/>
  <c r="AC40" i="12" s="1"/>
  <c r="AC43" i="12"/>
  <c r="V14" i="12"/>
  <c r="AC14" i="12" s="1"/>
  <c r="AC42" i="12"/>
  <c r="V13" i="12"/>
  <c r="AC13" i="12" s="1"/>
  <c r="AC41" i="12"/>
  <c r="V12" i="12"/>
  <c r="AC12" i="12" s="1"/>
  <c r="AI58" i="6"/>
  <c r="P96" i="9"/>
  <c r="G96" i="9"/>
  <c r="AC18" i="12" l="1"/>
  <c r="AC19" i="12" s="1"/>
  <c r="F8" i="9"/>
  <c r="R6" i="9"/>
  <c r="L6" i="9"/>
  <c r="D6" i="9"/>
  <c r="L5" i="9"/>
  <c r="D5" i="9"/>
  <c r="K94" i="9" s="1"/>
  <c r="S127" i="9"/>
  <c r="S129" i="9" s="1"/>
  <c r="S131" i="9" s="1"/>
  <c r="P126" i="9"/>
  <c r="M124" i="9"/>
  <c r="Q124" i="9" s="1"/>
  <c r="Q123" i="9"/>
  <c r="M123" i="9"/>
  <c r="M121" i="9"/>
  <c r="Q121" i="9" s="1"/>
  <c r="M120" i="9"/>
  <c r="Q120" i="9" s="1"/>
  <c r="Q119" i="9"/>
  <c r="M119" i="9"/>
  <c r="M118" i="9"/>
  <c r="Q118" i="9" s="1"/>
  <c r="S111" i="9"/>
  <c r="S113" i="9" s="1"/>
  <c r="S115" i="9" s="1"/>
  <c r="S110" i="9"/>
  <c r="S126" i="9" s="1"/>
  <c r="S130" i="9" s="1"/>
  <c r="M108" i="9"/>
  <c r="Q108" i="9" s="1"/>
  <c r="M107" i="9"/>
  <c r="Q107" i="9" s="1"/>
  <c r="Q105" i="9"/>
  <c r="M105" i="9"/>
  <c r="M104" i="9"/>
  <c r="Q104" i="9" s="1"/>
  <c r="M103" i="9"/>
  <c r="Q103" i="9" s="1"/>
  <c r="M102" i="9"/>
  <c r="Q102" i="9" s="1"/>
  <c r="S114" i="9"/>
  <c r="D94" i="9"/>
  <c r="B93" i="9"/>
  <c r="B92" i="9"/>
  <c r="P56" i="9"/>
  <c r="J56" i="9"/>
  <c r="P55" i="9"/>
  <c r="J55" i="9"/>
  <c r="P54" i="9"/>
  <c r="J54" i="9"/>
  <c r="P53" i="9"/>
  <c r="J53" i="9"/>
  <c r="B46" i="9"/>
  <c r="B45" i="9"/>
  <c r="Q109" i="9" l="1"/>
  <c r="S112" i="9" s="1"/>
  <c r="Q125" i="9"/>
  <c r="S128" i="9" s="1"/>
  <c r="D47" i="9"/>
  <c r="E35" i="5" l="1"/>
  <c r="E31" i="5"/>
  <c r="E27" i="5"/>
  <c r="E23" i="5"/>
  <c r="E19" i="5"/>
  <c r="Y13" i="5"/>
  <c r="AH13" i="5" s="1"/>
  <c r="AH46" i="5" l="1"/>
  <c r="V39" i="12"/>
  <c r="AC39" i="12" s="1"/>
  <c r="AC47" i="12" l="1"/>
  <c r="AC4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B55" authorId="0" shapeId="0" xr:uid="{074FC96A-8781-4766-9029-CC9D9D7FC181}">
      <text>
        <r>
          <rPr>
            <sz val="9"/>
            <color indexed="81"/>
            <rFont val="Tahoma"/>
            <family val="2"/>
          </rPr>
          <t>Homeowner must initial this box if not pursuing ASHRAE 62.2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E11D5D47-ABED-49B9-AE25-1E509C4B281C}">
      <text>
        <r>
          <rPr>
            <sz val="9"/>
            <color indexed="81"/>
            <rFont val="Tahoma"/>
            <family val="2"/>
          </rPr>
          <t>Remember to subtract Baseline pressure</t>
        </r>
      </text>
    </comment>
    <comment ref="AC28" authorId="1" shapeId="0" xr:uid="{52DD0A27-EE1F-4E25-804C-B0524394C6B7}">
      <text>
        <r>
          <rPr>
            <sz val="9"/>
            <color indexed="81"/>
            <rFont val="Tahoma"/>
            <family val="2"/>
          </rPr>
          <t>limit = 200 ppm air free</t>
        </r>
      </text>
    </comment>
    <comment ref="AC30" authorId="1" shapeId="0" xr:uid="{B4B8223E-B459-4FB6-A6A0-0E4133D5A892}">
      <text>
        <r>
          <rPr>
            <sz val="9"/>
            <color indexed="81"/>
            <rFont val="Tahoma"/>
            <family val="2"/>
          </rPr>
          <t>limit = 400 ppm air free</t>
        </r>
      </text>
    </comment>
    <comment ref="AG32" authorId="1" shapeId="0" xr:uid="{E553CD6D-C39A-4D47-856D-18E9BEEB6F02}">
      <text>
        <r>
          <rPr>
            <sz val="9"/>
            <color indexed="81"/>
            <rFont val="Tahoma"/>
            <family val="2"/>
          </rPr>
          <t>limit = 225 as measured</t>
        </r>
      </text>
    </comment>
    <comment ref="AA45" authorId="1" shapeId="0" xr:uid="{2B9EA614-94BE-4403-B3E0-1B6960CAFA1B}">
      <text>
        <r>
          <rPr>
            <sz val="9"/>
            <color indexed="81"/>
            <rFont val="Tahoma"/>
            <family val="2"/>
          </rPr>
          <t>Select one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M52" authorId="0" shapeId="0" xr:uid="{88BEF616-60CC-438D-A11C-026A35A57656}">
      <text>
        <r>
          <rPr>
            <b/>
            <sz val="9"/>
            <color indexed="81"/>
            <rFont val="Tahoma"/>
            <family val="2"/>
          </rPr>
          <t>Acceptable/Unaccpetable</t>
        </r>
        <r>
          <rPr>
            <sz val="9"/>
            <color indexed="81"/>
            <rFont val="Tahoma"/>
            <family val="2"/>
          </rPr>
          <t xml:space="preserve">
</t>
        </r>
      </text>
    </comment>
    <comment ref="S52" authorId="0" shapeId="0" xr:uid="{65B924C8-B7AB-4656-B80A-DA66DC0799B7}">
      <text>
        <r>
          <rPr>
            <b/>
            <sz val="9"/>
            <color indexed="81"/>
            <rFont val="Tahoma"/>
            <family val="2"/>
          </rPr>
          <t>Acceptable/Unaccpetable</t>
        </r>
        <r>
          <rPr>
            <sz val="9"/>
            <color indexed="81"/>
            <rFont val="Tahoma"/>
            <family val="2"/>
          </rPr>
          <t xml:space="preserve">
</t>
        </r>
      </text>
    </comment>
  </commentList>
</comments>
</file>

<file path=xl/sharedStrings.xml><?xml version="1.0" encoding="utf-8"?>
<sst xmlns="http://schemas.openxmlformats.org/spreadsheetml/2006/main" count="935" uniqueCount="631">
  <si>
    <t>HOME EFFICIENCY INITIATIVE</t>
  </si>
  <si>
    <t>Please complete all required information as specified below and email, with any required supporting documentation, to:</t>
  </si>
  <si>
    <t>ResidentialEEApplications@ameren.com</t>
  </si>
  <si>
    <t xml:space="preserve"> SECTION 1: PROJECT INFORMATION</t>
  </si>
  <si>
    <t xml:space="preserve"> Street Address:</t>
  </si>
  <si>
    <t>Zip Code:</t>
  </si>
  <si>
    <t>Primary Phone:</t>
  </si>
  <si>
    <t>Gas Account</t>
  </si>
  <si>
    <t>Electric Account</t>
  </si>
  <si>
    <r>
      <t xml:space="preserve"> Existing Primary Conditioning Equipment</t>
    </r>
    <r>
      <rPr>
        <b/>
        <sz val="8"/>
        <color rgb="FF439539"/>
        <rFont val="Calibri"/>
        <family val="2"/>
        <scheme val="minor"/>
      </rPr>
      <t xml:space="preserve"> (If two or more units exist, please provide and separate model numbers, age, etc. with an *)</t>
    </r>
  </si>
  <si>
    <t>Heating Equipment</t>
  </si>
  <si>
    <t>Cooling Equipment</t>
  </si>
  <si>
    <t>Manufacturer:</t>
  </si>
  <si>
    <t>System
Type:</t>
  </si>
  <si>
    <t xml:space="preserve"> Model:</t>
  </si>
  <si>
    <t>Year of
Manufacture:</t>
  </si>
  <si>
    <t>Model:</t>
  </si>
  <si>
    <t>Rated
SEER:</t>
  </si>
  <si>
    <t xml:space="preserve"> SECTION 2: PROGRAM ALLY INFORMATION</t>
  </si>
  <si>
    <t>Company Name:</t>
  </si>
  <si>
    <t xml:space="preserve"> SECTION 3: ENERGY EFFICIENCY MEASURE INFORMATION</t>
  </si>
  <si>
    <t>MEASURE</t>
  </si>
  <si>
    <t>INCENTIVE RATE</t>
  </si>
  <si>
    <t>SUB-TOTAL</t>
  </si>
  <si>
    <t xml:space="preserve"> Air Sealing</t>
  </si>
  <si>
    <t>CFM</t>
  </si>
  <si>
    <t>$</t>
  </si>
  <si>
    <t xml:space="preserve"> Attic Insulation</t>
  </si>
  <si>
    <t>SF</t>
  </si>
  <si>
    <t xml:space="preserve"> Wall Insulation</t>
  </si>
  <si>
    <t xml:space="preserve"> Kneewall Insulation</t>
  </si>
  <si>
    <t xml:space="preserve"> Rim Joist Insulation</t>
  </si>
  <si>
    <t>LF</t>
  </si>
  <si>
    <t xml:space="preserve"> Crawlspace Wall Insulation</t>
  </si>
  <si>
    <t>All identified precautionary health &amp; safety concerns related to performed work will be resolved prior to final project paperwork submission. These include (but are not limited to) vapor barriers, ASHRAE ventilation, combustion safety, and attic ventilation.</t>
  </si>
  <si>
    <t>Program Ally Signature:</t>
  </si>
  <si>
    <t>Date:</t>
  </si>
  <si>
    <t>Contact Email:</t>
  </si>
  <si>
    <t>ESTIMATED QUANTITY</t>
  </si>
  <si>
    <t>Initial Blower
Door Reading:</t>
  </si>
  <si>
    <t>Exisiting
Type:</t>
  </si>
  <si>
    <t>Current
R-value:</t>
  </si>
  <si>
    <t>Depth:</t>
  </si>
  <si>
    <t>Condition:</t>
  </si>
  <si>
    <t>Current
R-Value:</t>
  </si>
  <si>
    <t xml:space="preserve">Project Reservation 
Number: </t>
  </si>
  <si>
    <t>Program Ally
Contact Email:</t>
  </si>
  <si>
    <t>FINAL QUANTITY</t>
  </si>
  <si>
    <t>SUBTOTAL</t>
  </si>
  <si>
    <t>Final Blower
Door Reading:</t>
  </si>
  <si>
    <t>Pre-Install
R-value:</t>
  </si>
  <si>
    <t>Final
R-value:</t>
  </si>
  <si>
    <t>Installed
Type:</t>
  </si>
  <si>
    <t>Customer Signature:</t>
  </si>
  <si>
    <t>Customer invoice displaying applied "Ameren Illinois Energy Efficiency Program Incentive" reduction</t>
  </si>
  <si>
    <t>Energy Audit Disclaimer Form [if applicable]</t>
  </si>
  <si>
    <t>Supporting project photos, diagrams, or notes</t>
  </si>
  <si>
    <t>I certify the information I have provided is true and correct and all work performed meets the requirements and Terms and Conditions of the Program. I hereby request an incentive payment for the above listed work.</t>
  </si>
  <si>
    <t>Mini-Split Heat Pump</t>
  </si>
  <si>
    <t>Window Unit</t>
  </si>
  <si>
    <t>Natural Gas Furnace</t>
  </si>
  <si>
    <t>Natural Gas Boiler</t>
  </si>
  <si>
    <t>Electric Resistance</t>
  </si>
  <si>
    <t>None</t>
  </si>
  <si>
    <t>Blown cellulose</t>
  </si>
  <si>
    <t>Blown fiberglass</t>
  </si>
  <si>
    <t>Fiberglass batt</t>
  </si>
  <si>
    <t>Mixed types</t>
  </si>
  <si>
    <t>Mineral Wool</t>
  </si>
  <si>
    <t>Vermiculite</t>
  </si>
  <si>
    <t>Spray Foam</t>
  </si>
  <si>
    <t>Other</t>
  </si>
  <si>
    <t>Good</t>
  </si>
  <si>
    <t>Fair</t>
  </si>
  <si>
    <t>Poor</t>
  </si>
  <si>
    <t>Very Poor</t>
  </si>
  <si>
    <t>AMEREN ILLINOIS ENERGY EFFICIENCY PROGRAM</t>
  </si>
  <si>
    <t>Energy Audit Inspection Disclaimers</t>
  </si>
  <si>
    <t>Name:</t>
  </si>
  <si>
    <t>Address:</t>
  </si>
  <si>
    <t>City:</t>
  </si>
  <si>
    <t>IL</t>
  </si>
  <si>
    <t xml:space="preserve">     ASBESTOS</t>
  </si>
  <si>
    <t>Applicable</t>
  </si>
  <si>
    <t>Not 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</si>
  <si>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</si>
  <si>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</si>
  <si>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</si>
  <si>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</si>
  <si>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</si>
  <si>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</si>
  <si>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</si>
  <si>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</si>
  <si>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</si>
  <si>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</si>
  <si>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</si>
  <si>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</si>
  <si>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</si>
  <si>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</si>
  <si>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</si>
  <si>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</si>
  <si>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</si>
  <si>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</si>
  <si>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</si>
  <si>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</si>
  <si>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</si>
  <si>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</si>
  <si>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</si>
  <si>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</si>
  <si>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</si>
  <si>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</si>
  <si>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</si>
  <si>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</si>
  <si>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</si>
  <si>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</si>
  <si>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Basement</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</si>
  <si>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</si>
  <si>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</si>
  <si>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</si>
  <si>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</si>
  <si>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</si>
  <si>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</si>
  <si>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</si>
  <si>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</si>
  <si>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</si>
  <si>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</si>
  <si>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</si>
  <si>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</si>
  <si>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</si>
  <si>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</si>
  <si>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</si>
  <si>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</si>
  <si>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</si>
  <si>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</si>
  <si>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</si>
  <si>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</si>
  <si>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</si>
  <si>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 xml:space="preserve"> </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</si>
  <si>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</si>
  <si>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</si>
  <si>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</si>
  <si>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</si>
  <si>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</si>
  <si>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</si>
  <si>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Air Sealing</t>
  </si>
  <si>
    <t xml:space="preserve">Attic </t>
  </si>
  <si>
    <t>Wall</t>
  </si>
  <si>
    <t>Kneewall</t>
  </si>
  <si>
    <t>Rim Joist</t>
  </si>
  <si>
    <t>Crawl Space</t>
  </si>
  <si>
    <t>Measure</t>
  </si>
  <si>
    <t>Incentive</t>
  </si>
  <si>
    <r>
      <t xml:space="preserve"> Heating Capacity
 Input </t>
    </r>
    <r>
      <rPr>
        <sz val="7"/>
        <color theme="1"/>
        <rFont val="Calibri"/>
        <family val="2"/>
        <scheme val="minor"/>
      </rPr>
      <t>(Btuh or KwH)</t>
    </r>
    <r>
      <rPr>
        <sz val="8"/>
        <color theme="1"/>
        <rFont val="Calibri"/>
        <family val="2"/>
        <scheme val="minor"/>
      </rPr>
      <t>:</t>
    </r>
  </si>
  <si>
    <r>
      <t xml:space="preserve">Cooling Capacity
</t>
    </r>
    <r>
      <rPr>
        <sz val="7"/>
        <color theme="1"/>
        <rFont val="Calibri"/>
        <family val="2"/>
        <scheme val="minor"/>
      </rPr>
      <t>(</t>
    </r>
    <r>
      <rPr>
        <sz val="8"/>
        <color theme="1"/>
        <rFont val="Calibri"/>
        <family val="2"/>
        <scheme val="minor"/>
      </rPr>
      <t>Btuh</t>
    </r>
    <r>
      <rPr>
        <sz val="7"/>
        <color theme="1"/>
        <rFont val="Calibri"/>
        <family val="2"/>
        <scheme val="minor"/>
      </rPr>
      <t>):</t>
    </r>
  </si>
  <si>
    <t>Energy Efficiency Program</t>
  </si>
  <si>
    <t>Energy Audit Diagnostic Test Form</t>
  </si>
  <si>
    <t>Please complete all required information and submit this form as an attachment to the Incentive Application</t>
  </si>
  <si>
    <t>Section 1:  Project Identification</t>
  </si>
  <si>
    <t>Project ID           (if required):</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</si>
  <si>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</si>
  <si>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</si>
  <si>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</si>
  <si>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</si>
  <si>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</si>
  <si>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</si>
  <si>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</si>
  <si>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</si>
  <si>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</si>
  <si>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</si>
  <si>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</si>
  <si>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</si>
  <si>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</si>
  <si>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</si>
  <si>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</si>
  <si>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</si>
  <si>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</si>
  <si>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</si>
  <si>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</si>
  <si>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</si>
  <si>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</si>
  <si>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</si>
  <si>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</si>
  <si>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</si>
  <si>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</si>
  <si>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</si>
  <si>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</si>
  <si>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</si>
  <si>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</si>
  <si>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</si>
  <si>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</si>
  <si>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</si>
  <si>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</si>
  <si>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</si>
  <si>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</si>
  <si>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</si>
  <si>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</si>
  <si>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</si>
  <si>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</si>
  <si>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</si>
  <si>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</si>
  <si>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</si>
  <si>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</si>
  <si>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</si>
  <si>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</si>
  <si>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</si>
  <si>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</si>
  <si>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</si>
  <si>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</si>
  <si>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</si>
  <si>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</si>
  <si>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</si>
  <si>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</si>
  <si>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</si>
  <si>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</si>
  <si>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</si>
  <si>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</si>
  <si>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</si>
  <si>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</si>
  <si>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</si>
  <si>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</si>
  <si>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</si>
  <si>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</si>
  <si>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</si>
  <si>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</si>
  <si>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</si>
  <si>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</si>
  <si>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</si>
  <si>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</si>
  <si>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Project ID:</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</si>
  <si>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</si>
  <si>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</si>
  <si>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</si>
  <si>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</si>
  <si>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</si>
  <si>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</si>
  <si>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</si>
  <si>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</si>
  <si>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</si>
  <si>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</si>
  <si>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</si>
  <si>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</si>
  <si>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</si>
  <si>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</si>
  <si>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</si>
  <si>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</si>
  <si>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</si>
  <si>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</si>
  <si>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</si>
  <si>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</si>
  <si>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</si>
  <si>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</si>
  <si>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</si>
  <si>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</si>
  <si>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</si>
  <si>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</si>
  <si>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</si>
  <si>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</si>
  <si>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</si>
  <si>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</si>
  <si>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</si>
  <si>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</si>
  <si>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</si>
  <si>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</si>
  <si>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</si>
  <si>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</si>
  <si>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</si>
  <si>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</si>
  <si>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</si>
  <si>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</si>
  <si>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</si>
  <si>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Boiler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</si>
  <si>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</si>
  <si>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</si>
  <si>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</si>
  <si>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</si>
  <si>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</si>
  <si>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</si>
  <si>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</si>
  <si>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</si>
  <si>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</si>
  <si>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</si>
  <si>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</si>
  <si>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</si>
  <si>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</si>
  <si>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</si>
  <si>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</si>
  <si>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</si>
  <si>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</si>
  <si>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</si>
  <si>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</si>
  <si>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</si>
  <si>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</si>
  <si>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</si>
  <si>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</si>
  <si>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</si>
  <si>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</si>
  <si>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</si>
  <si>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</si>
  <si>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</si>
  <si>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</si>
  <si>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</si>
  <si>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</si>
  <si>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</si>
  <si>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</si>
  <si>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</si>
  <si>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</si>
  <si>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</si>
  <si>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</si>
  <si>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</si>
  <si>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</si>
  <si>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</si>
  <si>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</si>
  <si>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</si>
  <si>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</si>
  <si>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</si>
  <si>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</si>
  <si>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</si>
  <si>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</si>
  <si>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</si>
  <si>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</si>
  <si>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</si>
  <si>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</si>
  <si>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</si>
  <si>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</si>
  <si>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</si>
  <si>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N/A</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</si>
  <si>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</si>
  <si>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</si>
  <si>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</si>
  <si>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</si>
  <si>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</si>
  <si>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</si>
  <si>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</si>
  <si>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</si>
  <si>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</si>
  <si>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</si>
  <si>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</si>
  <si>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</si>
  <si>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</si>
  <si>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</si>
  <si>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</si>
  <si>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</si>
  <si>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</si>
  <si>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</si>
  <si>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</si>
  <si>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</si>
  <si>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r>
      <rPr>
        <b/>
        <sz val="8"/>
        <color theme="1"/>
        <rFont val="Calibri"/>
        <family val="2"/>
        <scheme val="minor"/>
      </rPr>
      <t xml:space="preserve">Form Use: </t>
    </r>
    <r>
      <rPr>
        <sz val="8"/>
        <color theme="1"/>
        <rFont val="Calibri"/>
        <family val="2"/>
        <scheme val="minor"/>
      </rPr>
      <t>This form is to be used to submit project reservation requests prior to beginning work</t>
    </r>
  </si>
  <si>
    <r>
      <rPr>
        <b/>
        <sz val="8"/>
        <color theme="1"/>
        <rFont val="Calibri"/>
        <family val="2"/>
        <scheme val="minor"/>
      </rPr>
      <t xml:space="preserve">Form Use: </t>
    </r>
    <r>
      <rPr>
        <sz val="8"/>
        <color theme="1"/>
        <rFont val="Calibri"/>
        <family val="2"/>
        <scheme val="minor"/>
      </rPr>
      <t>This form is to be used to submit project incentive payment requests once reserved work has been completed</t>
    </r>
  </si>
  <si>
    <t>Foam Board</t>
  </si>
  <si>
    <t>per CFM</t>
  </si>
  <si>
    <t>per SF</t>
  </si>
  <si>
    <t>X</t>
  </si>
  <si>
    <t/>
  </si>
  <si>
    <t>each</t>
  </si>
  <si>
    <t>Exhaust Fan</t>
  </si>
  <si>
    <t>EA</t>
  </si>
  <si>
    <t xml:space="preserve"> Smart Thermostat</t>
  </si>
  <si>
    <t>Smart Thermostat</t>
  </si>
  <si>
    <t>Manual</t>
  </si>
  <si>
    <t>Programmable</t>
  </si>
  <si>
    <t>New Model
Number:</t>
  </si>
  <si>
    <t>Energy Star Certified</t>
  </si>
  <si>
    <t xml:space="preserve"> Continuous Exhaust Ventilation Fan </t>
  </si>
  <si>
    <t xml:space="preserve"> Continuous Exhaust Ventilation Fan</t>
  </si>
  <si>
    <t>Model Number:</t>
  </si>
  <si>
    <t>per LF</t>
  </si>
  <si>
    <t>Conditioned Floor Area (SF):</t>
  </si>
  <si>
    <t xml:space="preserve"> SECTION 1: PROJECT and PROGRAM ALLY INFORMATION</t>
  </si>
  <si>
    <t xml:space="preserve"> SECTION 2: ENERGY EFFICIENCY MEASURE INFORMATION</t>
  </si>
  <si>
    <t xml:space="preserve"> SECTION 3: SUPPORTING DOCUMENTATION</t>
  </si>
  <si>
    <r>
      <t xml:space="preserve">I, the homeowner, verify that I have been provided the Guide to Home Ventilation. My Program Ally and I have discussed, and I understand, ventilation strategies as they relate to my home. I have elected </t>
    </r>
    <r>
      <rPr>
        <b/>
        <sz val="8"/>
        <color theme="1"/>
        <rFont val="Calibri"/>
        <family val="2"/>
        <scheme val="minor"/>
      </rPr>
      <t>not</t>
    </r>
    <r>
      <rPr>
        <sz val="8"/>
        <color theme="1"/>
        <rFont val="Calibri"/>
        <family val="2"/>
        <scheme val="minor"/>
      </rPr>
      <t xml:space="preserve"> to pursue ASHRAE 62.2-2016 as a part of my project's ventilation strategy at this time.</t>
    </r>
  </si>
  <si>
    <t>Duct Sealing</t>
  </si>
  <si>
    <t>Distribution Efficiency Before:</t>
  </si>
  <si>
    <t>% Ductwork in Unconditioned Space:</t>
  </si>
  <si>
    <t>0%</t>
  </si>
  <si>
    <t>&lt; 25%</t>
  </si>
  <si>
    <t>&lt; 50%</t>
  </si>
  <si>
    <t>&gt; 50%</t>
  </si>
  <si>
    <t>&gt; 75%</t>
  </si>
  <si>
    <t>Distribution Efficiency After:</t>
  </si>
  <si>
    <t>Print Customer Name:</t>
  </si>
  <si>
    <t>Customer  Signature:</t>
  </si>
  <si>
    <t xml:space="preserve"> AMEREN ILLINOIS ENERGY EFFICIENCY PROGRAM</t>
  </si>
  <si>
    <t xml:space="preserve"> Residential Single-Family Project Test Form</t>
  </si>
  <si>
    <t>Project Number</t>
  </si>
  <si>
    <t>Street Address</t>
  </si>
  <si>
    <t>BPI-Certified Tester Name</t>
  </si>
  <si>
    <t>Program Ally Name</t>
  </si>
  <si>
    <r>
      <t xml:space="preserve">Floor Area in Square Feet </t>
    </r>
    <r>
      <rPr>
        <sz val="6"/>
        <color theme="1"/>
        <rFont val="Calibri"/>
        <family val="2"/>
        <scheme val="minor"/>
      </rPr>
      <t>(including basements)</t>
    </r>
  </si>
  <si>
    <t>Stories</t>
  </si>
  <si>
    <t xml:space="preserve">Number of Bedrooms </t>
  </si>
  <si>
    <t xml:space="preserve">Combustion Safety Testing Required </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</si>
  <si>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</si>
  <si>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</si>
  <si>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</si>
  <si>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</si>
  <si>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</si>
  <si>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</si>
  <si>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</si>
  <si>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</si>
  <si>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Greatest Possible Depressurization:</t>
  </si>
  <si>
    <t>Suspect Gas Leak Found:</t>
  </si>
  <si>
    <t>Resolved per Program requirements</t>
  </si>
  <si>
    <t>Spillage and CO Testing (as per BPI-1200 7.9.2 through 7.9.4)</t>
  </si>
  <si>
    <t xml:space="preserve"> Visual Inspection of CAZ (as per BPI-1200 7.7):</t>
  </si>
  <si>
    <t>Water Heater Spillage:</t>
  </si>
  <si>
    <t>Water Heater Air-Free CO:</t>
  </si>
  <si>
    <t>Visual Inspection of combustion appliances and venting systems (as per BPI-1200 7.8):</t>
  </si>
  <si>
    <t>Heating Spillage:</t>
  </si>
  <si>
    <t>Heating Air-Free CO:</t>
  </si>
  <si>
    <t>Ameren Illinois Gas Operations</t>
  </si>
  <si>
    <t>800-755-5000</t>
  </si>
  <si>
    <t>Oven CO:</t>
  </si>
  <si>
    <t>If any portion of the combustion appliance and fuel distribution system inspection did not</t>
  </si>
  <si>
    <t xml:space="preserve">If any appliance failed spillage or tested unacceptable for CO, or if ambient CO level in </t>
  </si>
  <si>
    <t>meet BPI-1200 standards, describe actions taken:</t>
  </si>
  <si>
    <t xml:space="preserve">CAZ became elevated, state actions taken here; any additional appliances tested or </t>
  </si>
  <si>
    <t>additonal Combution Appliance Zone data can be placed here also:</t>
  </si>
  <si>
    <t>Ventilation Requirements (ASHRAE 62.2-2016)</t>
  </si>
  <si>
    <t>Measured</t>
  </si>
  <si>
    <t>Window Credit (Y/N)</t>
  </si>
  <si>
    <t>Bathroom #1 flow rate (CFM)</t>
  </si>
  <si>
    <t>Bathroom #2 flow rate (CFM)</t>
  </si>
  <si>
    <t>Bathroom #3 flow rate (CFM)</t>
  </si>
  <si>
    <t>Variable flow fan adjusted on site</t>
  </si>
  <si>
    <t>Bathroom #4 flow rate (CFM)</t>
  </si>
  <si>
    <t>Half-Bath #5 flow rate (CFM)</t>
  </si>
  <si>
    <t>Air cycler-style</t>
  </si>
  <si>
    <t>Kitchen # 1 flow rate (CFM)</t>
  </si>
  <si>
    <t>Recovery Ventilator</t>
  </si>
  <si>
    <t>Kitchen # 2 flow rate (CFM)</t>
  </si>
  <si>
    <t>Natural</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</si>
  <si>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</si>
  <si>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</si>
  <si>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</si>
  <si>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</si>
  <si>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</si>
  <si>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</si>
  <si>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</si>
  <si>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</si>
  <si>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</si>
  <si>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Post-work Test Date </t>
  </si>
  <si>
    <t>Utilized Ventilation Strategy</t>
  </si>
  <si>
    <t>Select one rate below</t>
  </si>
  <si>
    <t>Continuous Ventilation Rate (CFM)</t>
  </si>
  <si>
    <t>Intermittent Ventilation Rate (CFM)</t>
  </si>
  <si>
    <t>Timer Set Point (min/hour)</t>
  </si>
  <si>
    <t>Additional Ventilation Notes:</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</si>
  <si>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</si>
  <si>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</si>
  <si>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</si>
  <si>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</si>
  <si>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</si>
  <si>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</si>
  <si>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</si>
  <si>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</si>
  <si>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</si>
  <si>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</si>
  <si>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</si>
  <si>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</si>
  <si>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</si>
  <si>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</si>
  <si>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</si>
  <si>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</si>
  <si>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</si>
  <si>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</si>
  <si>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</si>
  <si>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</si>
  <si>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</si>
  <si>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</si>
  <si>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</si>
  <si>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</si>
  <si>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</si>
  <si>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</si>
  <si>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</si>
  <si>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</si>
  <si>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</si>
  <si>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</si>
  <si>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Number of 
Stories:</t>
  </si>
  <si>
    <t>TEST FORM</t>
  </si>
  <si>
    <t>Wsf</t>
  </si>
  <si>
    <t>Yes</t>
  </si>
  <si>
    <t>Pass</t>
  </si>
  <si>
    <t>Y</t>
  </si>
  <si>
    <t>No</t>
  </si>
  <si>
    <t>Fail</t>
  </si>
  <si>
    <t>N</t>
  </si>
  <si>
    <t>One speed fan with timer (existing or new)</t>
  </si>
  <si>
    <t>W</t>
  </si>
  <si>
    <t>S</t>
  </si>
  <si>
    <t>E</t>
  </si>
  <si>
    <t>NW</t>
  </si>
  <si>
    <t>Other (detail below)</t>
  </si>
  <si>
    <t>NE</t>
  </si>
  <si>
    <t>SW</t>
  </si>
  <si>
    <t>SE</t>
  </si>
  <si>
    <t>Story Factor</t>
  </si>
  <si>
    <t xml:space="preserve"> SECTION 2: POST-WORK PROJECT TESTING</t>
  </si>
  <si>
    <t>Central Air Conditioner</t>
  </si>
  <si>
    <t>Air Source Heat Pump</t>
  </si>
  <si>
    <t>Rated
AFUE:</t>
  </si>
  <si>
    <t xml:space="preserve">    SECTION 1: PROJECT INFORMATION</t>
  </si>
  <si>
    <t>Project Number:</t>
  </si>
  <si>
    <t>Assessment Date:</t>
  </si>
  <si>
    <t xml:space="preserve">     SECTION 2.1: INSPECTION INFORMATION (Check all applicable areas)</t>
  </si>
  <si>
    <t xml:space="preserve">     SECTION 2.2: INSPECTION INFORMATION (Check all applicable areas)</t>
  </si>
  <si>
    <t xml:space="preserve">     SECTION 2.3: INSPECTION INFORMATION (Check all applicable areas)</t>
  </si>
  <si>
    <t xml:space="preserve">     SECTION 3: PROOF OF REMEDIATION</t>
  </si>
  <si>
    <r>
      <rPr>
        <i/>
        <sz val="8"/>
        <color rgb="FF231F20"/>
        <rFont val="Times New Roman"/>
        <family val="1"/>
      </rPr>
      <t xml:space="preserve">Please complete the application, provide a copy to the customer, attach required documentation and send it to the following email address: </t>
    </r>
    <r>
      <rPr>
        <b/>
        <i/>
        <sz val="8"/>
        <color rgb="FF231F20"/>
        <rFont val="Times New Roman"/>
        <family val="1"/>
      </rPr>
      <t>ResidentialEEApplications@ameren.com</t>
    </r>
    <r>
      <rPr>
        <i/>
        <sz val="8"/>
        <color rgb="FF231F20"/>
        <rFont val="Times New Roman"/>
        <family val="1"/>
      </rPr>
      <t>. All projects will receive a reservation number via email. The reservation number is required 
prior to project start date. All program paperwork must be submitted within 30 days of the project completion or by December 31st, whichever comes first.</t>
    </r>
  </si>
  <si>
    <t>Propane Furnace</t>
  </si>
  <si>
    <t>Propane Boiler</t>
  </si>
  <si>
    <t>The measures above may be eligible for a tax credit through the Inflation Reduction Act. Refer to the IRA Information tab.</t>
  </si>
  <si>
    <t>Inflation Reduction Act Information</t>
  </si>
  <si>
    <t xml:space="preserve"> Duct Sealing</t>
  </si>
  <si>
    <t>Energy Efficiency Improvements</t>
  </si>
  <si>
    <t>Cost</t>
  </si>
  <si>
    <t>Total</t>
  </si>
  <si>
    <t>Form 5695 Residential Energy Credits Instructions:</t>
  </si>
  <si>
    <t>Link to Form 5695</t>
  </si>
  <si>
    <t>HERE</t>
  </si>
  <si>
    <t>1. At the top of the form on Page 1,</t>
  </si>
  <si>
    <t>a. Enter the Name(s) shown on return and social security number</t>
  </si>
  <si>
    <t>b. Enter the Number and street, Unit no., City or town, State, and Zip code</t>
  </si>
  <si>
    <t>2. Go to Part II on Page 2,</t>
  </si>
  <si>
    <t>a. Check the appropriate Yes/No box for 17a, 17b, 17c</t>
  </si>
  <si>
    <t>b. Enter the Number and street, Unit no., City or town, State, and Zip code in 17d</t>
  </si>
  <si>
    <t>c. Check the appropriate Yes/No box for 17e</t>
  </si>
  <si>
    <t xml:space="preserve">d. Enter the Total Project Cost (below) in 18a </t>
  </si>
  <si>
    <t xml:space="preserve">Tax credit - 30% of above, capped at $1,200 - Enter in field  18b  </t>
  </si>
  <si>
    <t>e. Enter the Tax credit (below) in 18b</t>
  </si>
  <si>
    <t>a. Enter the sum of the amounts on 18b, 19e, 20b, 22b, 23b, 24b, 25b, and 26c in 27</t>
  </si>
  <si>
    <t>b. Enter the smaller of line 27 or $1,200 in 28</t>
  </si>
  <si>
    <t>c. Add lines 28 and 29e and enter in 30</t>
  </si>
  <si>
    <t>d. Limitation based on tax liability. Enter the amount from the Energy Efficient Home Improvement</t>
  </si>
  <si>
    <t xml:space="preserve">     Credit Limit Worksheet.</t>
  </si>
  <si>
    <t>Detailed instructions for Form 5695</t>
  </si>
  <si>
    <t>3. Go to Section B on Page 3,</t>
  </si>
  <si>
    <t>e. Energy efficient home improvement credit. Enter the smaller of line 30 or line 31 in 32. Also</t>
  </si>
  <si>
    <t xml:space="preserve">     include this amount on Schedule 3 (Form 1040), line 5b.</t>
  </si>
  <si>
    <t xml:space="preserve">Potential Tax credit - 30% of above, capped at $1,200  </t>
  </si>
  <si>
    <t>This project may qualify for Federal Tax Credits through the Inflation Reduction Act. Confirm all details with your tax professional.</t>
  </si>
  <si>
    <t>Upon project completion:</t>
  </si>
  <si>
    <r>
      <rPr>
        <b/>
        <sz val="10"/>
        <color theme="1"/>
        <rFont val="Calibri"/>
        <family val="2"/>
        <scheme val="minor"/>
      </rPr>
      <t xml:space="preserve">Form Directions: </t>
    </r>
    <r>
      <rPr>
        <sz val="10"/>
        <color theme="1"/>
        <rFont val="Calibri"/>
        <family val="2"/>
        <scheme val="minor"/>
      </rPr>
      <t>The table below is the potential tax credit. Once the project has been completed, follow the</t>
    </r>
  </si>
  <si>
    <r>
      <rPr>
        <b/>
        <sz val="10"/>
        <color theme="1"/>
        <rFont val="Calibri"/>
        <family val="2"/>
        <scheme val="minor"/>
      </rPr>
      <t>Allies:</t>
    </r>
    <r>
      <rPr>
        <sz val="10"/>
        <color theme="1"/>
        <rFont val="Calibri"/>
        <family val="2"/>
        <scheme val="minor"/>
      </rPr>
      <t xml:space="preserve"> Enter the project on the Reservation tab. Enter the cost of the measures in the table below. Use this portion </t>
    </r>
  </si>
  <si>
    <t>as the sales tool.</t>
  </si>
  <si>
    <t>instructions under Upon project completion to file.</t>
  </si>
  <si>
    <t xml:space="preserve">Projected Total Out of Pocket Project Cost  </t>
  </si>
  <si>
    <t xml:space="preserve">Total Out of Pocket Project Cost - Enter in field 18a  </t>
  </si>
  <si>
    <r>
      <rPr>
        <b/>
        <sz val="10"/>
        <color theme="1"/>
        <rFont val="Calibri"/>
        <family val="2"/>
        <scheme val="minor"/>
      </rPr>
      <t>Allies:</t>
    </r>
    <r>
      <rPr>
        <sz val="10"/>
        <color theme="1"/>
        <rFont val="Calibri"/>
        <family val="2"/>
        <scheme val="minor"/>
      </rPr>
      <t xml:space="preserve"> Enter the project on the Incentive Payment tab. Enter the cost of the measures in the table below. The cost, </t>
    </r>
  </si>
  <si>
    <t>incentives, and out of pocket cost must be consistent with the invoice.</t>
  </si>
  <si>
    <t>Audit Assessment</t>
  </si>
  <si>
    <r>
      <rPr>
        <b/>
        <sz val="10"/>
        <color theme="1"/>
        <rFont val="Calibri"/>
        <family val="2"/>
        <scheme val="minor"/>
      </rPr>
      <t>Homeowners:</t>
    </r>
    <r>
      <rPr>
        <sz val="10"/>
        <color theme="1"/>
        <rFont val="Calibri"/>
        <family val="2"/>
        <scheme val="minor"/>
      </rPr>
      <t xml:space="preserve"> For 2026 filing, you may be able to take a credit equal to 30% of the sum of the energy </t>
    </r>
  </si>
  <si>
    <t>efficiency improvements installed during 2026, capped at $1,200.</t>
  </si>
  <si>
    <t>Basement Details</t>
  </si>
  <si>
    <t xml:space="preserve">City: </t>
  </si>
  <si>
    <t xml:space="preserve"> Zip Code: </t>
  </si>
  <si>
    <t>Unfinished</t>
  </si>
  <si>
    <t>Finished</t>
  </si>
  <si>
    <t>No direct source of heating</t>
  </si>
  <si>
    <t>Heating or return register present</t>
  </si>
  <si>
    <t>Uninsulated Boiler Piping or Radiator</t>
  </si>
  <si>
    <t>Program Ally Agreement (“Agreement”)</t>
  </si>
  <si>
    <t xml:space="preserve"> AMEREN ILLINOIS ENERGY EFFICIENCY PROGRAM TERMS AND CONDITIONS ("Terms and Conditions")</t>
  </si>
  <si>
    <t>As part of a Program Ally’s participation in the Ameren Illinois Energy Efficiency Program Home Efficiency Income Qualified (HEIQ) Initiative, Ameren Illinois requires adherence to this Agreement as detailed below.  This Agreement ensures both the HEIQ initiative and participating Program Ally clearly agree with the expectations of Ameren Illinois and its high standards of integrity, safety and customer service.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</si>
  <si>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</si>
  <si>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</si>
  <si>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</si>
  <si>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</si>
  <si>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Company Name: </t>
  </si>
  <si>
    <t xml:space="preserve">Attic: </t>
  </si>
  <si>
    <t xml:space="preserve">Exterior Walls: </t>
  </si>
  <si>
    <t xml:space="preserve">Basement: </t>
  </si>
  <si>
    <t xml:space="preserve">Other: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</si>
  <si>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</si>
  <si>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Work Site Address:</t>
  </si>
  <si>
    <t xml:space="preserve">Zip Code: </t>
  </si>
  <si>
    <t xml:space="preserve">Electrician's Printed Name: </t>
  </si>
  <si>
    <t xml:space="preserve">License #: </t>
  </si>
  <si>
    <t xml:space="preserve">     Signature of the Electrician:  </t>
  </si>
  <si>
    <t xml:space="preserve">Date: </t>
  </si>
  <si>
    <t xml:space="preserve">     Certified Remediation Company: </t>
  </si>
  <si>
    <t xml:space="preserve">     Inspecting Agent Printed Name: </t>
  </si>
  <si>
    <t xml:space="preserve">     Signature of Inspecting Agent: </t>
  </si>
  <si>
    <t>Foundation Type</t>
  </si>
  <si>
    <t>Crawlspace</t>
  </si>
  <si>
    <t>Slab</t>
  </si>
  <si>
    <t>Crawlspace &amp; Slab</t>
  </si>
  <si>
    <t>Basement &amp; Slab</t>
  </si>
  <si>
    <t>Basement &amp; Crawlspace</t>
  </si>
  <si>
    <t>Basement &amp; Crawlspace &amp; Slab</t>
  </si>
  <si>
    <t>Foundation Type:</t>
  </si>
  <si>
    <t xml:space="preserve">    Basement Details:</t>
  </si>
  <si>
    <t>Please complete all required information as specified below and email, with all required supporting documentation, to:</t>
  </si>
  <si>
    <r>
      <t xml:space="preserve">Required reservation documents: </t>
    </r>
    <r>
      <rPr>
        <sz val="8"/>
        <color theme="1"/>
        <rFont val="Calibri"/>
        <family val="2"/>
        <scheme val="minor"/>
      </rPr>
      <t>Reservation form and Inspection Disclaimers form</t>
    </r>
  </si>
  <si>
    <t>Program Year 2026 Project Reservation Request</t>
  </si>
  <si>
    <r>
      <rPr>
        <sz val="8"/>
        <color theme="1"/>
        <rFont val="Calibri"/>
        <family val="2"/>
        <scheme val="minor"/>
      </rPr>
      <t xml:space="preserve"> Ameren Illinois</t>
    </r>
    <r>
      <rPr>
        <b/>
        <sz val="9"/>
        <color theme="1"/>
        <rFont val="Calibri"/>
        <family val="2"/>
        <scheme val="minor"/>
      </rPr>
      <t xml:space="preserve"> </t>
    </r>
    <r>
      <rPr>
        <sz val="8"/>
        <color theme="1"/>
        <rFont val="Calibri"/>
        <family val="2"/>
        <scheme val="minor"/>
      </rPr>
      <t>Account Number</t>
    </r>
    <r>
      <rPr>
        <sz val="9"/>
        <color theme="1"/>
        <rFont val="Calibri"/>
        <family val="2"/>
        <scheme val="minor"/>
      </rPr>
      <t xml:space="preserve"> </t>
    </r>
    <r>
      <rPr>
        <b/>
        <sz val="9"/>
        <color theme="1"/>
        <rFont val="Calibri"/>
        <family val="2"/>
        <scheme val="minor"/>
      </rPr>
      <t xml:space="preserve"> </t>
    </r>
  </si>
  <si>
    <r>
      <t xml:space="preserve">Ameren Illinois Energy Efficiency Program
</t>
    </r>
    <r>
      <rPr>
        <b/>
        <sz val="10"/>
        <color theme="1"/>
        <rFont val="Calibri"/>
        <family val="2"/>
        <scheme val="minor"/>
      </rPr>
      <t xml:space="preserve">Incentive Payment Requested:  </t>
    </r>
  </si>
  <si>
    <t>Program Year 2026 Project Incentive Payment Request</t>
  </si>
  <si>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</si>
  <si>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</si>
  <si>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</si>
  <si>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</si>
  <si>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5. Warrantyof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</si>
  <si>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</si>
  <si>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</si>
  <si>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</si>
  <si>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</si>
  <si>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</si>
  <si>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</si>
  <si>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</si>
  <si>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</si>
  <si>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</si>
  <si>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</si>
  <si>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</si>
  <si>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</si>
  <si>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</si>
  <si>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</si>
  <si>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</si>
  <si>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</si>
  <si>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</si>
  <si>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r>
      <rPr>
        <sz val="10"/>
        <color theme="1"/>
        <rFont val="Calibri"/>
        <family val="2"/>
        <scheme val="minor"/>
      </rPr>
      <t>Ameren Illinois Energy Efficiency Program</t>
    </r>
    <r>
      <rPr>
        <b/>
        <sz val="10"/>
        <color theme="1"/>
        <rFont val="Calibri"/>
        <family val="2"/>
        <scheme val="minor"/>
      </rPr>
      <t xml:space="preserve">
</t>
    </r>
    <r>
      <rPr>
        <b/>
        <sz val="11"/>
        <color theme="1"/>
        <rFont val="Calibri"/>
        <family val="2"/>
        <scheme val="minor"/>
      </rPr>
      <t xml:space="preserve">Incentive Reservation Requested:  </t>
    </r>
  </si>
  <si>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</si>
  <si>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</si>
  <si>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</si>
  <si>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</si>
  <si>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</si>
  <si>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</si>
  <si>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</si>
  <si>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</si>
  <si>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 xml:space="preserve"> I certify the information I have provided is true and correct and all work performed will meet the requirements and Terms and Conditions of the Program. I hereby request the reservation of incentive funds for the above listed work and understand the incentive cannot exceed  100% of project cost. I agree to allow Ameren Illinois Program staff to perform an on-site Quality Assurance inspection to confirm test results and verify conditions prior to the work being performed. All work will be completed no later than 30 days from receipt of reservation  approval from the program.</t>
  </si>
  <si>
    <t xml:space="preserve"> Electric Vehicle (EV) Lead Opportunity - Customer has an EV or plans to get an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</si>
</sst>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
    <numFmt numFmtId="165" formatCode="0.0"/>
    <numFmt numFmtId="166" formatCode="0.0_);\(0.0\)"/>
    <numFmt numFmtId="167" formatCode="_(* #,##0_);_(* \(#,##0\);_(* &quot;-&quot;??_);_(@_)"/>
    <numFmt numFmtId="168" formatCode="#&quot; CFM&quot;"/>
    <numFmt numFmtId="169" formatCode="&quot;$&quot;#,##0.00"/>
    <numFmt numFmtId="170" formatCode="00000\-00000"/>
    <numFmt numFmtId="171" formatCode="&quot;$&quot;#,##0"/>
  </numFmts>
  <fonts count="71" x14ac:knownFonts="1">
    <font>
      <sz val="11"/>
      <color theme="1"/>
      <name val="Calibri"/>
      <family val="2"/>
      <scheme val="minor"/>
    </font>
    <font>
      <b/>
      <sz val="11"/>
      <color theme="1"/>
      <name val="Calibri"/>
      <family val="2"/>
      <scheme val="minor"/>
    </font>
    <font>
      <b/>
      <sz val="19"/>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2"/>
      <color theme="0"/>
      <name val="Calibri"/>
      <family val="2"/>
      <scheme val="minor"/>
    </font>
    <font>
      <b/>
      <sz val="11"/>
      <color rgb="FF439539"/>
      <name val="Calibri"/>
      <family val="2"/>
      <scheme val="minor"/>
    </font>
    <font>
      <b/>
      <sz val="8"/>
      <color rgb="FF439539"/>
      <name val="Calibri"/>
      <family val="2"/>
      <scheme val="minor"/>
    </font>
    <font>
      <b/>
      <sz val="9"/>
      <color rgb="FF439539"/>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11"/>
      <color theme="0"/>
      <name val="Calibri"/>
      <family val="2"/>
      <scheme val="minor"/>
    </font>
    <font>
      <sz val="8"/>
      <color rgb="FF231F20"/>
      <name val="Calibri"/>
      <family val="2"/>
    </font>
    <font>
      <b/>
      <sz val="8"/>
      <color rgb="FF231F20"/>
      <name val="Calibri"/>
      <family val="2"/>
    </font>
    <font>
      <sz val="8"/>
      <color theme="1"/>
      <name val="Times New Roman"/>
      <family val="1"/>
    </font>
    <font>
      <i/>
      <sz val="8"/>
      <color rgb="FF231F20"/>
      <name val="Times New Roman"/>
      <family val="1"/>
    </font>
    <font>
      <b/>
      <i/>
      <sz val="8"/>
      <color rgb="FF231F20"/>
      <name val="Times New Roman"/>
      <family val="1"/>
    </font>
    <font>
      <u/>
      <sz val="11"/>
      <color theme="10"/>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i/>
      <sz val="8"/>
      <color rgb="FF231F20"/>
      <name val="Calibri"/>
      <family val="2"/>
    </font>
    <font>
      <sz val="8"/>
      <name val="Calibri"/>
      <family val="2"/>
    </font>
    <font>
      <sz val="9"/>
      <color rgb="FF231F20"/>
      <name val="Century Gothic"/>
      <family val="2"/>
    </font>
    <font>
      <i/>
      <sz val="8"/>
      <color theme="1"/>
      <name val="Calibri"/>
      <family val="2"/>
      <scheme val="minor"/>
    </font>
    <font>
      <sz val="5.75"/>
      <color theme="1"/>
      <name val="Calibri"/>
      <family val="2"/>
      <scheme val="minor"/>
    </font>
    <font>
      <b/>
      <sz val="10"/>
      <color rgb="FFFF0000"/>
      <name val="Calibri"/>
      <family val="2"/>
      <scheme val="minor"/>
    </font>
    <font>
      <b/>
      <sz val="10"/>
      <color rgb="FF0070C0"/>
      <name val="Calibri"/>
      <family val="2"/>
      <scheme val="minor"/>
    </font>
    <font>
      <sz val="11"/>
      <color theme="1"/>
      <name val="Calibri"/>
      <family val="2"/>
      <scheme val="minor"/>
    </font>
    <font>
      <b/>
      <sz val="18"/>
      <color theme="1"/>
      <name val="Arial"/>
      <family val="2"/>
    </font>
    <font>
      <b/>
      <sz val="16"/>
      <color theme="1"/>
      <name val="Arial"/>
      <family val="2"/>
    </font>
    <font>
      <b/>
      <sz val="14"/>
      <color theme="1"/>
      <name val="Calibri"/>
      <family val="2"/>
      <scheme val="minor"/>
    </font>
    <font>
      <sz val="8"/>
      <name val="Calibri"/>
      <family val="2"/>
      <scheme val="minor"/>
    </font>
    <font>
      <sz val="7.9"/>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8"/>
      <color theme="1"/>
      <name val="Calibri"/>
      <family val="2"/>
    </font>
    <font>
      <b/>
      <sz val="9"/>
      <color indexed="81"/>
      <name val="Tahoma"/>
      <family val="2"/>
    </font>
    <font>
      <sz val="9"/>
      <color indexed="81"/>
      <name val="Tahoma"/>
      <family val="2"/>
    </font>
    <font>
      <b/>
      <sz val="18"/>
      <color theme="1"/>
      <name val="Calibri"/>
      <family val="2"/>
      <scheme val="minor"/>
    </font>
    <font>
      <b/>
      <sz val="10"/>
      <color rgb="FF439539"/>
      <name val="Calibri"/>
      <family val="2"/>
      <scheme val="minor"/>
    </font>
    <font>
      <b/>
      <sz val="8"/>
      <color rgb="FFFF0000"/>
      <name val="Calibri"/>
      <family val="2"/>
      <scheme val="minor"/>
    </font>
    <font>
      <sz val="10"/>
      <color rgb="FF439539"/>
      <name val="Calibri"/>
      <family val="2"/>
      <scheme val="minor"/>
    </font>
    <font>
      <i/>
      <vertAlign val="subscript"/>
      <sz val="8"/>
      <color theme="1"/>
      <name val="Calibri"/>
      <family val="2"/>
      <scheme val="minor"/>
    </font>
    <font>
      <sz val="7"/>
      <name val="Calibri"/>
      <family val="2"/>
      <scheme val="minor"/>
    </font>
    <font>
      <sz val="9"/>
      <color theme="1"/>
      <name val="Century Gothic"/>
      <family val="2"/>
    </font>
    <font>
      <u/>
      <sz val="10"/>
      <color theme="10"/>
      <name val="Calibri"/>
      <family val="2"/>
      <scheme val="minor"/>
    </font>
    <font>
      <b/>
      <sz val="12"/>
      <color rgb="FF231F20"/>
      <name val="Calibri"/>
      <family val="2"/>
      <scheme val="minor"/>
    </font>
    <font>
      <b/>
      <sz val="11"/>
      <color rgb="FF231F20"/>
      <name val="Calibri"/>
      <family val="2"/>
      <scheme val="minor"/>
    </font>
    <font>
      <sz val="10"/>
      <name val="Calibri"/>
      <family val="2"/>
      <scheme val="minor"/>
    </font>
    <font>
      <b/>
      <sz val="9"/>
      <color theme="1"/>
      <name val="Calibri"/>
      <family val="2"/>
      <scheme val="minor"/>
    </font>
  </fonts>
  <fills count="8">
    <fill>
      <patternFill patternType="none"/>
    </fill>
    <fill>
      <patternFill patternType="gray125"/>
    </fill>
    <fill>
      <patternFill patternType="solid">
        <fgColor rgb="FF439539"/>
        <bgColor indexed="64"/>
      </patternFill>
    </fill>
    <fill>
      <patternFill patternType="solid">
        <fgColor rgb="FFC7DCBF"/>
        <bgColor indexed="64"/>
      </patternFill>
    </fill>
    <fill>
      <patternFill patternType="solid">
        <fgColor theme="0"/>
        <bgColor indexed="64"/>
      </patternFill>
    </fill>
    <fill>
      <patternFill patternType="solid">
        <fgColor rgb="FFCFEBCB"/>
        <bgColor indexed="64"/>
      </patternFill>
    </fill>
    <fill>
      <patternFill patternType="solid">
        <fgColor rgb="FFFFFFFF"/>
        <bgColor rgb="FF008000"/>
      </patternFill>
    </fill>
    <fill>
      <patternFill patternType="solid">
        <fgColor rgb="FFFFFFCC"/>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bottom/>
      <diagonal/>
    </border>
    <border>
      <left/>
      <right style="thin">
        <color rgb="FF439539"/>
      </right>
      <top/>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auto="1"/>
      </right>
      <top/>
      <bottom/>
      <diagonal/>
    </border>
    <border>
      <left style="thin">
        <color rgb="FF439539"/>
      </left>
      <right/>
      <top style="thin">
        <color indexed="64"/>
      </top>
      <bottom/>
      <diagonal/>
    </border>
    <border>
      <left style="thin">
        <color indexed="64"/>
      </left>
      <right/>
      <top/>
      <bottom style="thin">
        <color rgb="FF439539"/>
      </bottom>
      <diagonal/>
    </border>
    <border>
      <left style="thin">
        <color rgb="FF439539"/>
      </left>
      <right/>
      <top/>
      <bottom style="thin">
        <color indexed="64"/>
      </bottom>
      <diagonal/>
    </border>
    <border>
      <left style="thin">
        <color indexed="64"/>
      </left>
      <right/>
      <top style="thin">
        <color rgb="FF439539"/>
      </top>
      <bottom/>
      <diagonal/>
    </border>
    <border>
      <left/>
      <right style="thin">
        <color rgb="FF439539"/>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medium">
        <color rgb="FF439539"/>
      </bottom>
      <diagonal/>
    </border>
    <border>
      <left/>
      <right/>
      <top style="medium">
        <color rgb="FF439539"/>
      </top>
      <bottom/>
      <diagonal/>
    </border>
  </borders>
  <cellStyleXfs count="3">
    <xf numFmtId="0" fontId="0" fillId="0" borderId="0"/>
    <xf numFmtId="0" fontId="22" fillId="0" borderId="0" applyNumberFormat="0" applyFill="0" applyBorder="0" applyAlignment="0" applyProtection="0"/>
    <xf numFmtId="43" fontId="35" fillId="0" borderId="0" applyFont="0" applyFill="0" applyBorder="0" applyAlignment="0" applyProtection="0"/>
  </cellStyleXfs>
  <cellXfs count="1314">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0" fillId="0" borderId="0" xfId="0" applyBorder="1"/>
    <xf numFmtId="0" fontId="0" fillId="0" borderId="4" xfId="0" applyBorder="1"/>
    <xf numFmtId="0" fontId="8" fillId="0" borderId="0" xfId="0" applyFont="1"/>
    <xf numFmtId="0" fontId="0" fillId="0" borderId="5" xfId="0" applyBorder="1"/>
    <xf numFmtId="0" fontId="0" fillId="0" borderId="18" xfId="0" applyBorder="1"/>
    <xf numFmtId="0" fontId="0" fillId="0" borderId="9" xfId="0" applyBorder="1"/>
    <xf numFmtId="0" fontId="4" fillId="0" borderId="0" xfId="0" applyFont="1" applyBorder="1" applyAlignment="1">
      <alignment vertical="center"/>
    </xf>
    <xf numFmtId="0" fontId="4" fillId="0" borderId="0" xfId="0" applyFont="1" applyBorder="1" applyAlignment="1">
      <alignment vertical="center" wrapText="1"/>
    </xf>
    <xf numFmtId="0" fontId="0" fillId="0" borderId="22" xfId="0" applyBorder="1"/>
    <xf numFmtId="0" fontId="0" fillId="0" borderId="20" xfId="0" applyBorder="1"/>
    <xf numFmtId="0" fontId="0" fillId="0" borderId="31" xfId="0" applyBorder="1"/>
    <xf numFmtId="0" fontId="0" fillId="0" borderId="33" xfId="0" applyBorder="1"/>
    <xf numFmtId="0" fontId="1" fillId="0" borderId="5" xfId="0" applyFont="1" applyBorder="1" applyAlignment="1">
      <alignment horizontal="left" vertical="center"/>
    </xf>
    <xf numFmtId="0" fontId="1" fillId="0" borderId="17" xfId="0" applyFont="1" applyBorder="1" applyAlignment="1">
      <alignment horizontal="left" vertical="center"/>
    </xf>
    <xf numFmtId="0" fontId="0" fillId="0" borderId="0" xfId="0" applyBorder="1" applyAlignment="1">
      <alignment horizontal="center"/>
    </xf>
    <xf numFmtId="0" fontId="0" fillId="0" borderId="18" xfId="0" applyBorder="1" applyAlignment="1">
      <alignment horizontal="center"/>
    </xf>
    <xf numFmtId="0" fontId="12" fillId="3" borderId="9" xfId="0" applyFont="1" applyFill="1" applyBorder="1" applyAlignment="1">
      <alignment vertical="center"/>
    </xf>
    <xf numFmtId="0" fontId="4" fillId="0" borderId="31" xfId="0" applyFont="1" applyBorder="1" applyAlignment="1">
      <alignment vertical="center"/>
    </xf>
    <xf numFmtId="0" fontId="4" fillId="0" borderId="31" xfId="0" applyFont="1" applyBorder="1" applyAlignment="1">
      <alignment horizontal="left" vertical="center"/>
    </xf>
    <xf numFmtId="0" fontId="0" fillId="0" borderId="0" xfId="0" applyAlignment="1">
      <alignment horizontal="center"/>
    </xf>
    <xf numFmtId="0" fontId="0" fillId="0" borderId="0" xfId="0" applyFont="1" applyBorder="1" applyAlignment="1">
      <alignment horizontal="center"/>
    </xf>
    <xf numFmtId="0" fontId="0" fillId="0" borderId="37" xfId="0" applyFont="1" applyBorder="1" applyAlignment="1"/>
    <xf numFmtId="0" fontId="0" fillId="0" borderId="0" xfId="0" applyFont="1" applyBorder="1"/>
    <xf numFmtId="0" fontId="0" fillId="0" borderId="9" xfId="0" applyFont="1" applyBorder="1"/>
    <xf numFmtId="0" fontId="0" fillId="0" borderId="5" xfId="0" applyFont="1" applyBorder="1"/>
    <xf numFmtId="0" fontId="0" fillId="0" borderId="9" xfId="0" applyFont="1" applyBorder="1" applyAlignment="1">
      <alignment horizontal="center"/>
    </xf>
    <xf numFmtId="0" fontId="0" fillId="0" borderId="17" xfId="0" applyFont="1" applyBorder="1"/>
    <xf numFmtId="0" fontId="0" fillId="0" borderId="21" xfId="0" applyFont="1" applyBorder="1"/>
    <xf numFmtId="0" fontId="0" fillId="0" borderId="0" xfId="0" applyAlignment="1">
      <alignment horizontal="center" vertical="center"/>
    </xf>
    <xf numFmtId="0" fontId="0" fillId="0" borderId="8" xfId="0" applyBorder="1"/>
    <xf numFmtId="0" fontId="4" fillId="0" borderId="6" xfId="0" applyFont="1" applyBorder="1" applyAlignment="1">
      <alignment vertical="center"/>
    </xf>
    <xf numFmtId="0" fontId="13" fillId="0" borderId="0" xfId="0" applyFont="1" applyAlignment="1">
      <alignment vertical="center" wrapText="1"/>
    </xf>
    <xf numFmtId="0" fontId="23" fillId="0" borderId="8" xfId="0" applyFont="1" applyBorder="1"/>
    <xf numFmtId="0" fontId="0" fillId="0" borderId="0" xfId="0" applyAlignment="1">
      <alignment wrapText="1"/>
    </xf>
    <xf numFmtId="0" fontId="15" fillId="0" borderId="0" xfId="0" applyFont="1" applyBorder="1" applyAlignment="1">
      <alignment vertical="center"/>
    </xf>
    <xf numFmtId="0" fontId="4" fillId="0" borderId="0" xfId="0" applyFont="1" applyAlignment="1">
      <alignment vertical="center" wrapText="1"/>
    </xf>
    <xf numFmtId="0" fontId="4" fillId="0" borderId="5" xfId="0" applyFont="1" applyBorder="1" applyAlignment="1">
      <alignment vertical="center"/>
    </xf>
    <xf numFmtId="0" fontId="4" fillId="0" borderId="0" xfId="0" applyFont="1" applyAlignment="1">
      <alignment vertical="center"/>
    </xf>
    <xf numFmtId="0" fontId="3" fillId="0" borderId="0" xfId="0" applyFont="1"/>
    <xf numFmtId="0" fontId="38" fillId="0" borderId="0" xfId="0" applyFont="1"/>
    <xf numFmtId="0" fontId="9" fillId="0" borderId="0" xfId="0" applyFont="1"/>
    <xf numFmtId="0" fontId="40" fillId="0" borderId="0" xfId="0" applyFont="1" applyAlignment="1">
      <alignment horizontal="center" vertical="center"/>
    </xf>
    <xf numFmtId="0" fontId="39" fillId="0" borderId="50" xfId="0" applyFont="1" applyBorder="1" applyAlignment="1" applyProtection="1">
      <alignment horizontal="center" vertical="center"/>
      <protection locked="0"/>
    </xf>
    <xf numFmtId="0" fontId="41" fillId="0" borderId="0" xfId="0" applyFont="1"/>
    <xf numFmtId="0" fontId="11" fillId="5" borderId="52" xfId="0" applyFont="1" applyFill="1" applyBorder="1" applyAlignment="1">
      <alignment horizontal="center" vertical="center" wrapText="1"/>
    </xf>
    <xf numFmtId="0" fontId="39" fillId="0" borderId="53" xfId="0" applyFont="1" applyBorder="1" applyAlignment="1" applyProtection="1">
      <alignment horizontal="center"/>
      <protection locked="0"/>
    </xf>
    <xf numFmtId="0" fontId="39" fillId="0" borderId="54" xfId="0" applyFont="1" applyBorder="1" applyAlignment="1" applyProtection="1">
      <alignment horizontal="center"/>
      <protection locked="0"/>
    </xf>
    <xf numFmtId="0" fontId="39" fillId="0" borderId="55" xfId="0" applyFont="1" applyBorder="1" applyAlignment="1" applyProtection="1">
      <alignment horizontal="center"/>
      <protection locked="0"/>
    </xf>
    <xf numFmtId="0" fontId="9" fillId="2" borderId="41" xfId="0" applyFont="1" applyFill="1" applyBorder="1"/>
    <xf numFmtId="0" fontId="9" fillId="2" borderId="42" xfId="0" applyFont="1" applyFill="1" applyBorder="1"/>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1" fontId="4" fillId="0" borderId="46" xfId="2" applyNumberFormat="1" applyFont="1" applyBorder="1" applyAlignment="1" applyProtection="1">
      <alignment horizontal="center"/>
      <protection locked="0"/>
    </xf>
    <xf numFmtId="1" fontId="4" fillId="0" borderId="48" xfId="2" applyNumberFormat="1" applyFont="1" applyBorder="1" applyAlignment="1" applyProtection="1">
      <alignment horizontal="center" wrapText="1"/>
      <protection locked="0"/>
    </xf>
    <xf numFmtId="165" fontId="4" fillId="0" borderId="44" xfId="2" applyNumberFormat="1" applyFont="1" applyBorder="1" applyAlignment="1" applyProtection="1">
      <alignment horizontal="center"/>
      <protection locked="0"/>
    </xf>
    <xf numFmtId="0" fontId="0" fillId="5" borderId="53" xfId="0" applyFill="1" applyBorder="1"/>
    <xf numFmtId="166" fontId="6" fillId="5" borderId="53" xfId="2" applyNumberFormat="1" applyFont="1" applyFill="1" applyBorder="1" applyAlignment="1" applyProtection="1"/>
    <xf numFmtId="165" fontId="6" fillId="5" borderId="53" xfId="0" applyNumberFormat="1" applyFont="1" applyFill="1" applyBorder="1"/>
    <xf numFmtId="0" fontId="0" fillId="5" borderId="55" xfId="0" applyFill="1" applyBorder="1"/>
    <xf numFmtId="166" fontId="6" fillId="5" borderId="55" xfId="2" applyNumberFormat="1" applyFont="1" applyFill="1" applyBorder="1" applyAlignment="1" applyProtection="1"/>
    <xf numFmtId="165" fontId="6" fillId="5" borderId="55" xfId="0" applyNumberFormat="1" applyFont="1" applyFill="1" applyBorder="1"/>
    <xf numFmtId="165" fontId="4" fillId="0" borderId="49" xfId="2" applyNumberFormat="1" applyFont="1" applyBorder="1" applyAlignment="1" applyProtection="1">
      <alignment horizontal="center"/>
      <protection locked="0"/>
    </xf>
    <xf numFmtId="0" fontId="0" fillId="5" borderId="54" xfId="0" applyFill="1" applyBorder="1"/>
    <xf numFmtId="166" fontId="6" fillId="5" borderId="54" xfId="2" applyNumberFormat="1" applyFont="1" applyFill="1" applyBorder="1" applyAlignment="1" applyProtection="1"/>
    <xf numFmtId="165" fontId="6" fillId="5" borderId="54" xfId="0" applyNumberFormat="1" applyFont="1" applyFill="1" applyBorder="1"/>
    <xf numFmtId="0" fontId="0" fillId="0" borderId="52" xfId="0" applyBorder="1"/>
    <xf numFmtId="0" fontId="4" fillId="0" borderId="41" xfId="0" applyFont="1" applyBorder="1" applyAlignment="1">
      <alignment horizontal="right"/>
    </xf>
    <xf numFmtId="0" fontId="0" fillId="0" borderId="42" xfId="0" applyBorder="1"/>
    <xf numFmtId="0" fontId="4" fillId="0" borderId="42" xfId="0" applyFont="1" applyBorder="1"/>
    <xf numFmtId="0" fontId="4" fillId="0" borderId="42" xfId="0" applyFont="1" applyBorder="1" applyAlignment="1">
      <alignment horizontal="right"/>
    </xf>
    <xf numFmtId="0" fontId="4" fillId="0" borderId="44" xfId="0" applyFont="1" applyBorder="1" applyAlignment="1">
      <alignment horizontal="center"/>
    </xf>
    <xf numFmtId="0" fontId="4" fillId="0" borderId="0" xfId="0" applyFont="1" applyAlignment="1">
      <alignment horizontal="center"/>
    </xf>
    <xf numFmtId="0" fontId="0" fillId="0" borderId="45" xfId="0" applyBorder="1" applyAlignment="1">
      <alignment horizontal="center"/>
    </xf>
    <xf numFmtId="0" fontId="4" fillId="0" borderId="45" xfId="0" applyFont="1" applyBorder="1" applyAlignment="1">
      <alignment horizontal="center"/>
    </xf>
    <xf numFmtId="0" fontId="4" fillId="0" borderId="0" xfId="0" quotePrefix="1" applyFont="1" applyAlignment="1">
      <alignment horizontal="center"/>
    </xf>
    <xf numFmtId="0" fontId="4" fillId="0" borderId="55" xfId="0" applyFont="1" applyBorder="1" applyAlignment="1" applyProtection="1">
      <alignment horizontal="center"/>
      <protection locked="0"/>
    </xf>
    <xf numFmtId="0" fontId="4" fillId="0" borderId="44" xfId="0" applyFont="1" applyBorder="1" applyAlignment="1" applyProtection="1">
      <alignment horizontal="center"/>
      <protection locked="0"/>
    </xf>
    <xf numFmtId="0" fontId="4" fillId="0" borderId="45" xfId="0" applyFont="1" applyBorder="1" applyAlignment="1" applyProtection="1">
      <alignment horizontal="center"/>
      <protection locked="0"/>
    </xf>
    <xf numFmtId="1" fontId="4" fillId="0" borderId="44" xfId="0" applyNumberFormat="1" applyFont="1" applyBorder="1" applyAlignment="1" applyProtection="1">
      <alignment horizontal="center"/>
      <protection locked="0"/>
    </xf>
    <xf numFmtId="165" fontId="4" fillId="0" borderId="0" xfId="0" applyNumberFormat="1" applyFont="1" applyAlignment="1" applyProtection="1">
      <alignment horizontal="center"/>
      <protection locked="0"/>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3" fontId="4" fillId="0" borderId="0" xfId="0" applyNumberFormat="1" applyFont="1" applyAlignment="1" applyProtection="1">
      <alignment horizontal="center"/>
      <protection locked="0"/>
    </xf>
    <xf numFmtId="1" fontId="4" fillId="0" borderId="45" xfId="0" applyNumberFormat="1" applyFont="1" applyBorder="1" applyAlignment="1" applyProtection="1">
      <alignment horizontal="center"/>
      <protection locked="0"/>
    </xf>
    <xf numFmtId="0" fontId="4" fillId="0" borderId="54" xfId="0" applyFont="1" applyBorder="1" applyAlignment="1" applyProtection="1">
      <alignment horizontal="center"/>
      <protection locked="0"/>
    </xf>
    <xf numFmtId="0" fontId="4" fillId="0" borderId="49" xfId="0" applyFont="1" applyBorder="1" applyAlignment="1" applyProtection="1">
      <alignment horizontal="center"/>
      <protection locked="0"/>
    </xf>
    <xf numFmtId="1" fontId="4" fillId="0" borderId="49" xfId="0" applyNumberFormat="1" applyFont="1" applyBorder="1" applyAlignment="1" applyProtection="1">
      <alignment horizontal="center"/>
      <protection locked="0"/>
    </xf>
    <xf numFmtId="3" fontId="4" fillId="0" borderId="50" xfId="0" applyNumberFormat="1" applyFont="1" applyBorder="1" applyAlignment="1" applyProtection="1">
      <alignment horizontal="center"/>
      <protection locked="0"/>
    </xf>
    <xf numFmtId="1" fontId="4" fillId="0" borderId="51" xfId="0" applyNumberFormat="1" applyFont="1" applyBorder="1" applyAlignment="1" applyProtection="1">
      <alignment horizontal="center"/>
      <protection locked="0"/>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51" xfId="0" applyNumberFormat="1" applyFont="1" applyBorder="1" applyAlignment="1">
      <alignment horizontal="center"/>
    </xf>
    <xf numFmtId="2" fontId="4" fillId="0" borderId="49" xfId="0" applyNumberFormat="1" applyFont="1" applyBorder="1" applyAlignment="1">
      <alignment horizontal="center"/>
    </xf>
    <xf numFmtId="0" fontId="4" fillId="0" borderId="0" xfId="0" applyFont="1" applyAlignment="1">
      <alignment horizontal="right"/>
    </xf>
    <xf numFmtId="1" fontId="4" fillId="0" borderId="0" xfId="0" applyNumberFormat="1" applyFont="1" applyProtection="1">
      <protection locked="0"/>
    </xf>
    <xf numFmtId="1" fontId="4" fillId="0" borderId="45" xfId="0" applyNumberFormat="1" applyFont="1" applyBorder="1" applyProtection="1">
      <protection locked="0"/>
    </xf>
    <xf numFmtId="0" fontId="4" fillId="5" borderId="53" xfId="0" applyFont="1" applyFill="1" applyBorder="1"/>
    <xf numFmtId="0" fontId="4" fillId="5" borderId="55" xfId="0" applyFont="1" applyFill="1" applyBorder="1"/>
    <xf numFmtId="0" fontId="4" fillId="5" borderId="54" xfId="0" applyFont="1" applyFill="1" applyBorder="1"/>
    <xf numFmtId="2" fontId="4" fillId="0" borderId="47" xfId="0" applyNumberFormat="1" applyFont="1" applyBorder="1" applyAlignment="1" applyProtection="1">
      <alignment horizontal="center" vertical="center"/>
      <protection locked="0"/>
    </xf>
    <xf numFmtId="2" fontId="4" fillId="0" borderId="48" xfId="0" applyNumberFormat="1" applyFont="1" applyBorder="1" applyAlignment="1">
      <alignment horizontal="center" vertical="center"/>
    </xf>
    <xf numFmtId="1" fontId="4" fillId="0" borderId="45" xfId="0" applyNumberFormat="1" applyFont="1" applyBorder="1" applyAlignment="1">
      <alignment horizontal="center" vertical="center"/>
    </xf>
    <xf numFmtId="1" fontId="4" fillId="0" borderId="51" xfId="0" applyNumberFormat="1" applyFont="1" applyBorder="1" applyAlignment="1">
      <alignment horizontal="center" vertical="center"/>
    </xf>
    <xf numFmtId="0" fontId="14" fillId="0" borderId="45" xfId="0" applyFont="1" applyBorder="1" applyAlignment="1">
      <alignment horizontal="center" vertical="center" wrapText="1"/>
    </xf>
    <xf numFmtId="0" fontId="4" fillId="5" borderId="52" xfId="0" applyFont="1" applyFill="1" applyBorder="1"/>
    <xf numFmtId="2" fontId="4" fillId="0" borderId="47" xfId="0" applyNumberFormat="1" applyFont="1" applyBorder="1" applyAlignment="1">
      <alignment horizontal="center" vertical="center"/>
    </xf>
    <xf numFmtId="0" fontId="13" fillId="2" borderId="0" xfId="0" applyFont="1" applyFill="1" applyAlignment="1">
      <alignment vertical="center" wrapText="1"/>
    </xf>
    <xf numFmtId="0" fontId="4" fillId="7" borderId="5"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0" fillId="4" borderId="0" xfId="0" applyFill="1" applyAlignment="1">
      <alignment vertical="center"/>
    </xf>
    <xf numFmtId="0" fontId="2" fillId="4" borderId="0" xfId="0" applyFont="1" applyFill="1" applyAlignment="1">
      <alignment vertical="center"/>
    </xf>
    <xf numFmtId="0" fontId="3" fillId="4" borderId="0" xfId="0" applyFont="1" applyFill="1" applyAlignment="1">
      <alignment vertical="center"/>
    </xf>
    <xf numFmtId="0" fontId="0" fillId="4" borderId="0" xfId="0" applyFill="1"/>
    <xf numFmtId="0" fontId="4" fillId="4" borderId="0" xfId="0" applyFont="1" applyFill="1" applyAlignment="1">
      <alignment vertical="center"/>
    </xf>
    <xf numFmtId="0" fontId="4" fillId="4" borderId="0" xfId="0" applyFont="1" applyFill="1"/>
    <xf numFmtId="0" fontId="0" fillId="4" borderId="0" xfId="0" applyFill="1" applyAlignment="1">
      <alignment vertical="top"/>
    </xf>
    <xf numFmtId="0" fontId="12" fillId="4" borderId="5" xfId="0" applyFont="1" applyFill="1" applyBorder="1" applyAlignment="1">
      <alignment horizontal="center" vertical="center"/>
    </xf>
    <xf numFmtId="0" fontId="0" fillId="4" borderId="0" xfId="0" applyFill="1" applyBorder="1"/>
    <xf numFmtId="0" fontId="12" fillId="4" borderId="5" xfId="0" applyFont="1" applyFill="1" applyBorder="1" applyAlignment="1">
      <alignment vertical="center"/>
    </xf>
    <xf numFmtId="0" fontId="0" fillId="4" borderId="5" xfId="0" applyFill="1" applyBorder="1"/>
    <xf numFmtId="0" fontId="0" fillId="4" borderId="5" xfId="0" applyFill="1" applyBorder="1" applyAlignment="1">
      <alignment vertical="center"/>
    </xf>
    <xf numFmtId="0" fontId="7" fillId="4" borderId="0" xfId="0" applyFont="1" applyFill="1" applyBorder="1" applyAlignment="1">
      <alignment vertical="center"/>
    </xf>
    <xf numFmtId="0" fontId="14" fillId="4" borderId="0" xfId="0" applyFont="1" applyFill="1" applyBorder="1" applyAlignment="1">
      <alignment vertical="center"/>
    </xf>
    <xf numFmtId="0" fontId="4" fillId="4" borderId="0" xfId="0" applyFont="1" applyFill="1" applyBorder="1" applyAlignment="1">
      <alignment vertical="center"/>
    </xf>
    <xf numFmtId="0" fontId="0" fillId="4" borderId="0" xfId="0" applyFill="1" applyBorder="1" applyAlignment="1">
      <alignment vertical="center"/>
    </xf>
    <xf numFmtId="0" fontId="7" fillId="4" borderId="9" xfId="0" applyFont="1" applyFill="1" applyBorder="1" applyAlignment="1">
      <alignment vertical="center"/>
    </xf>
    <xf numFmtId="0" fontId="14" fillId="4" borderId="9" xfId="0" applyFont="1" applyFill="1" applyBorder="1" applyAlignment="1">
      <alignment vertical="center"/>
    </xf>
    <xf numFmtId="0" fontId="12" fillId="4" borderId="9" xfId="0" applyFont="1" applyFill="1" applyBorder="1" applyAlignment="1">
      <alignment vertical="center"/>
    </xf>
    <xf numFmtId="0" fontId="0" fillId="4" borderId="9" xfId="0" applyFill="1" applyBorder="1" applyAlignment="1">
      <alignment vertical="center"/>
    </xf>
    <xf numFmtId="0" fontId="7" fillId="4" borderId="5" xfId="0" applyFont="1" applyFill="1" applyBorder="1" applyAlignment="1">
      <alignment vertical="center"/>
    </xf>
    <xf numFmtId="0" fontId="6" fillId="4" borderId="35" xfId="0" applyFont="1" applyFill="1" applyBorder="1" applyAlignment="1" applyProtection="1">
      <alignment horizontal="center" vertical="center"/>
      <protection locked="0"/>
    </xf>
    <xf numFmtId="0" fontId="4" fillId="4" borderId="9" xfId="0" applyFont="1" applyFill="1" applyBorder="1" applyAlignment="1">
      <alignment vertical="center"/>
    </xf>
    <xf numFmtId="0" fontId="8" fillId="4" borderId="0" xfId="0" applyFont="1" applyFill="1"/>
    <xf numFmtId="0" fontId="0" fillId="4" borderId="9" xfId="0" applyFill="1" applyBorder="1"/>
    <xf numFmtId="0" fontId="0" fillId="4" borderId="7" xfId="0" applyFill="1" applyBorder="1" applyAlignment="1">
      <alignment vertical="center"/>
    </xf>
    <xf numFmtId="0" fontId="14" fillId="4" borderId="0" xfId="0" applyFont="1" applyFill="1" applyBorder="1" applyAlignment="1">
      <alignment vertical="center" wrapText="1"/>
    </xf>
    <xf numFmtId="0" fontId="0" fillId="4" borderId="4" xfId="0" applyFill="1" applyBorder="1" applyAlignment="1">
      <alignment vertical="center"/>
    </xf>
    <xf numFmtId="0" fontId="14" fillId="4" borderId="9" xfId="0" applyFont="1" applyFill="1" applyBorder="1" applyAlignment="1">
      <alignment vertical="center" wrapText="1"/>
    </xf>
    <xf numFmtId="0" fontId="0" fillId="4" borderId="11" xfId="0" applyFill="1" applyBorder="1" applyAlignment="1">
      <alignment vertical="center"/>
    </xf>
    <xf numFmtId="0" fontId="14" fillId="4" borderId="0" xfId="0" applyFont="1" applyFill="1" applyBorder="1" applyAlignment="1">
      <alignment horizontal="center" vertical="center" wrapText="1"/>
    </xf>
    <xf numFmtId="0" fontId="15" fillId="4" borderId="4" xfId="0" applyFont="1" applyFill="1" applyBorder="1" applyAlignment="1">
      <alignment vertical="center"/>
    </xf>
    <xf numFmtId="0" fontId="15" fillId="4" borderId="0" xfId="0" applyFont="1" applyFill="1" applyBorder="1" applyAlignment="1">
      <alignment vertical="center"/>
    </xf>
    <xf numFmtId="0" fontId="15" fillId="4" borderId="4" xfId="0" applyFont="1" applyFill="1" applyBorder="1" applyAlignment="1">
      <alignment horizontal="left" vertical="center"/>
    </xf>
    <xf numFmtId="0" fontId="13" fillId="4" borderId="31" xfId="0" applyFont="1" applyFill="1" applyBorder="1" applyAlignment="1">
      <alignment vertical="center" wrapText="1"/>
    </xf>
    <xf numFmtId="0" fontId="4" fillId="4" borderId="0" xfId="0" applyFont="1" applyFill="1" applyAlignment="1">
      <alignment vertical="center" wrapText="1"/>
    </xf>
    <xf numFmtId="0" fontId="0" fillId="4" borderId="0" xfId="0" applyFill="1" applyAlignment="1"/>
    <xf numFmtId="0" fontId="0" fillId="4" borderId="19" xfId="0" applyFill="1" applyBorder="1" applyAlignment="1"/>
    <xf numFmtId="0" fontId="0" fillId="4" borderId="5" xfId="0" applyFill="1" applyBorder="1" applyAlignment="1"/>
    <xf numFmtId="0" fontId="0" fillId="4" borderId="21" xfId="0" applyFill="1" applyBorder="1" applyAlignment="1"/>
    <xf numFmtId="0" fontId="0" fillId="4" borderId="9" xfId="0" applyFill="1" applyBorder="1" applyAlignment="1"/>
    <xf numFmtId="0" fontId="0" fillId="4" borderId="7" xfId="0" applyFill="1" applyBorder="1" applyAlignment="1"/>
    <xf numFmtId="0" fontId="0" fillId="4" borderId="11" xfId="0" applyFill="1" applyBorder="1" applyAlignment="1"/>
    <xf numFmtId="170" fontId="7" fillId="4" borderId="0" xfId="0" applyNumberFormat="1" applyFont="1" applyFill="1" applyBorder="1" applyAlignment="1" applyProtection="1"/>
    <xf numFmtId="0" fontId="4" fillId="4" borderId="0" xfId="0" applyFont="1" applyFill="1" applyBorder="1" applyAlignment="1" applyProtection="1">
      <alignment vertical="center"/>
    </xf>
    <xf numFmtId="0" fontId="0" fillId="4" borderId="0" xfId="0" applyFill="1" applyBorder="1" applyProtection="1"/>
    <xf numFmtId="0" fontId="0" fillId="4" borderId="4" xfId="0" applyFont="1" applyFill="1" applyBorder="1" applyAlignment="1" applyProtection="1">
      <alignment horizontal="center" vertical="center"/>
    </xf>
    <xf numFmtId="0" fontId="4" fillId="0" borderId="7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0" xfId="0" applyFont="1" applyAlignment="1">
      <alignment horizontal="left" vertical="top" wrapText="1"/>
    </xf>
    <xf numFmtId="0" fontId="4" fillId="4" borderId="35" xfId="0" applyFont="1" applyFill="1" applyBorder="1" applyAlignment="1" applyProtection="1">
      <alignment horizontal="center" vertical="center"/>
      <protection locked="0"/>
    </xf>
    <xf numFmtId="170" fontId="4" fillId="4" borderId="35" xfId="0" applyNumberFormat="1" applyFont="1" applyFill="1" applyBorder="1" applyAlignment="1" applyProtection="1">
      <alignment horizontal="center" vertical="center"/>
      <protection locked="0"/>
    </xf>
    <xf numFmtId="0" fontId="0" fillId="0" borderId="0" xfId="0" applyAlignment="1">
      <alignment horizontal="center"/>
    </xf>
    <xf numFmtId="0" fontId="13" fillId="4" borderId="5" xfId="0" applyFont="1" applyFill="1" applyBorder="1" applyAlignment="1">
      <alignment vertical="center" wrapText="1"/>
    </xf>
    <xf numFmtId="0" fontId="13" fillId="4" borderId="9" xfId="0" applyFont="1" applyFill="1" applyBorder="1" applyAlignment="1">
      <alignment vertical="center" wrapText="1"/>
    </xf>
    <xf numFmtId="0" fontId="13" fillId="4" borderId="5" xfId="0" applyFont="1" applyFill="1" applyBorder="1" applyAlignment="1">
      <alignment wrapText="1"/>
    </xf>
    <xf numFmtId="0" fontId="13" fillId="4" borderId="9" xfId="0" applyFont="1" applyFill="1" applyBorder="1" applyAlignment="1">
      <alignment wrapText="1"/>
    </xf>
    <xf numFmtId="0" fontId="0" fillId="4" borderId="7" xfId="0" applyFill="1" applyBorder="1" applyProtection="1"/>
    <xf numFmtId="0" fontId="0" fillId="4" borderId="73" xfId="0" applyFill="1" applyBorder="1" applyAlignment="1" applyProtection="1">
      <alignment vertical="center"/>
    </xf>
    <xf numFmtId="0" fontId="0" fillId="4" borderId="11" xfId="0" applyFill="1" applyBorder="1" applyProtection="1"/>
    <xf numFmtId="0" fontId="0" fillId="4" borderId="20" xfId="0" applyFill="1" applyBorder="1" applyProtection="1"/>
    <xf numFmtId="0" fontId="0" fillId="4" borderId="18" xfId="0" applyFill="1" applyBorder="1" applyAlignment="1" applyProtection="1">
      <alignment vertical="center"/>
    </xf>
    <xf numFmtId="0" fontId="0" fillId="4" borderId="22" xfId="0" applyFill="1" applyBorder="1" applyProtection="1"/>
    <xf numFmtId="0" fontId="4" fillId="0" borderId="0" xfId="0" applyFont="1" applyBorder="1" applyAlignment="1">
      <alignment horizontal="left" vertical="top" wrapText="1"/>
    </xf>
    <xf numFmtId="0" fontId="4" fillId="0" borderId="0" xfId="0" applyFont="1" applyBorder="1" applyAlignment="1" applyProtection="1">
      <alignment horizontal="center" vertical="center" wrapText="1"/>
    </xf>
    <xf numFmtId="0" fontId="15" fillId="4" borderId="5" xfId="0" applyFont="1" applyFill="1" applyBorder="1" applyAlignment="1">
      <alignment horizontal="left" vertical="center"/>
    </xf>
    <xf numFmtId="0" fontId="15" fillId="4" borderId="0" xfId="0" applyFont="1" applyFill="1" applyBorder="1" applyAlignment="1">
      <alignment horizontal="left" vertical="center"/>
    </xf>
    <xf numFmtId="0" fontId="0" fillId="0" borderId="0" xfId="0" applyFont="1" applyBorder="1" applyAlignment="1">
      <alignment horizontal="left" vertical="center"/>
    </xf>
    <xf numFmtId="0" fontId="1" fillId="0" borderId="0" xfId="0" applyFont="1" applyBorder="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4" fillId="4" borderId="5" xfId="0" applyFont="1" applyFill="1" applyBorder="1" applyAlignment="1" applyProtection="1">
      <alignment vertical="center" wrapText="1"/>
    </xf>
    <xf numFmtId="0" fontId="14" fillId="4" borderId="9" xfId="0" applyFont="1" applyFill="1" applyBorder="1" applyAlignment="1" applyProtection="1">
      <alignment vertical="center" wrapText="1"/>
    </xf>
    <xf numFmtId="0" fontId="15" fillId="4" borderId="4" xfId="0" applyFont="1" applyFill="1" applyBorder="1" applyAlignment="1" applyProtection="1">
      <alignment horizontal="left" vertical="center"/>
    </xf>
    <xf numFmtId="0" fontId="1" fillId="0" borderId="9" xfId="0" applyFont="1" applyBorder="1" applyAlignment="1">
      <alignment vertical="center"/>
    </xf>
    <xf numFmtId="0" fontId="15" fillId="0" borderId="35" xfId="0" applyFont="1" applyBorder="1" applyAlignment="1" applyProtection="1">
      <alignment horizontal="center" vertical="center" wrapText="1"/>
      <protection locked="0"/>
    </xf>
    <xf numFmtId="0" fontId="0" fillId="0" borderId="1" xfId="0" applyBorder="1" applyAlignment="1">
      <alignment horizontal="right" vertical="center"/>
    </xf>
    <xf numFmtId="0" fontId="0" fillId="0" borderId="6" xfId="0" applyBorder="1" applyAlignment="1">
      <alignment horizontal="right" vertical="center"/>
    </xf>
    <xf numFmtId="0" fontId="9" fillId="2" borderId="0" xfId="0" applyFont="1" applyFill="1" applyAlignment="1">
      <alignment vertical="center"/>
    </xf>
    <xf numFmtId="0" fontId="4" fillId="0" borderId="0" xfId="0" applyFont="1" applyAlignment="1">
      <alignment horizontal="right" vertical="center"/>
    </xf>
    <xf numFmtId="0" fontId="4" fillId="0" borderId="2" xfId="0" applyFont="1" applyBorder="1" applyAlignment="1">
      <alignment vertical="center"/>
    </xf>
    <xf numFmtId="0" fontId="4" fillId="7" borderId="35" xfId="0" applyFont="1" applyFill="1" applyBorder="1" applyAlignment="1" applyProtection="1">
      <alignment horizontal="center" vertical="center"/>
      <protection locked="0"/>
    </xf>
    <xf numFmtId="0" fontId="4" fillId="0" borderId="0" xfId="0" applyFont="1" applyAlignment="1">
      <alignment vertical="center"/>
    </xf>
    <xf numFmtId="0" fontId="4" fillId="0" borderId="4" xfId="0" applyFont="1" applyBorder="1" applyAlignment="1">
      <alignment vertical="center"/>
    </xf>
    <xf numFmtId="0" fontId="4" fillId="0" borderId="0" xfId="0" applyFont="1" applyAlignment="1">
      <alignment horizontal="right"/>
    </xf>
    <xf numFmtId="0" fontId="0" fillId="0" borderId="0" xfId="0" applyAlignment="1">
      <alignment horizont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75" xfId="0" applyFont="1" applyBorder="1" applyAlignment="1" applyProtection="1">
      <alignment vertical="center" wrapText="1"/>
      <protection locked="0"/>
    </xf>
    <xf numFmtId="0" fontId="0" fillId="0" borderId="9" xfId="0" applyBorder="1" applyAlignment="1">
      <alignment horizontal="right"/>
    </xf>
    <xf numFmtId="0" fontId="59" fillId="4" borderId="0" xfId="0" applyFont="1" applyFill="1" applyAlignment="1">
      <alignment vertical="center"/>
    </xf>
    <xf numFmtId="0" fontId="59" fillId="0" borderId="0" xfId="0" applyFont="1"/>
    <xf numFmtId="0" fontId="9"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4" fillId="0" borderId="18" xfId="0" applyFont="1" applyBorder="1" applyAlignment="1">
      <alignment vertical="center"/>
    </xf>
    <xf numFmtId="0" fontId="9" fillId="2" borderId="18" xfId="0" applyFont="1" applyFill="1" applyBorder="1" applyAlignment="1">
      <alignment vertical="center"/>
    </xf>
    <xf numFmtId="0" fontId="4" fillId="0" borderId="17" xfId="0" applyFont="1" applyBorder="1" applyAlignment="1">
      <alignment horizontal="center" vertical="center"/>
    </xf>
    <xf numFmtId="0" fontId="4" fillId="0" borderId="76"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righ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0" fillId="0" borderId="17" xfId="0" applyBorder="1"/>
    <xf numFmtId="0" fontId="9" fillId="2" borderId="17" xfId="0" applyFont="1" applyFill="1" applyBorder="1" applyAlignment="1">
      <alignment vertical="center"/>
    </xf>
    <xf numFmtId="0" fontId="4" fillId="0" borderId="17" xfId="0" applyFont="1" applyBorder="1" applyAlignment="1">
      <alignment vertical="center"/>
    </xf>
    <xf numFmtId="0" fontId="4" fillId="0" borderId="0" xfId="0" applyFont="1" applyAlignment="1">
      <alignment vertical="top"/>
    </xf>
    <xf numFmtId="0" fontId="4" fillId="0" borderId="32" xfId="0" applyFont="1" applyBorder="1"/>
    <xf numFmtId="0" fontId="4" fillId="0" borderId="31" xfId="0" applyFont="1" applyBorder="1"/>
    <xf numFmtId="0" fontId="0" fillId="0" borderId="31" xfId="0" applyBorder="1" applyAlignment="1">
      <alignment vertical="center"/>
    </xf>
    <xf numFmtId="0" fontId="0" fillId="0" borderId="31" xfId="0" applyBorder="1" applyAlignment="1">
      <alignment horizontal="right" vertical="center"/>
    </xf>
    <xf numFmtId="0" fontId="39" fillId="0" borderId="10" xfId="0" applyFont="1" applyBorder="1"/>
    <xf numFmtId="0" fontId="39" fillId="0" borderId="9" xfId="0" applyFont="1" applyBorder="1"/>
    <xf numFmtId="0" fontId="53" fillId="0" borderId="9" xfId="0" applyFont="1" applyBorder="1" applyAlignment="1">
      <alignment vertical="center" wrapText="1"/>
    </xf>
    <xf numFmtId="0" fontId="39" fillId="0" borderId="9" xfId="0" applyFont="1" applyBorder="1" applyAlignment="1">
      <alignment horizontal="right"/>
    </xf>
    <xf numFmtId="0" fontId="0" fillId="0" borderId="11" xfId="0" applyBorder="1"/>
    <xf numFmtId="0" fontId="4" fillId="0" borderId="8" xfId="0" applyFont="1" applyBorder="1"/>
    <xf numFmtId="0" fontId="4" fillId="0" borderId="4" xfId="0" applyFont="1" applyBorder="1" applyAlignment="1">
      <alignment wrapText="1"/>
    </xf>
    <xf numFmtId="2" fontId="4" fillId="0" borderId="0" xfId="0" applyNumberFormat="1" applyFont="1" applyAlignment="1">
      <alignment horizontal="center"/>
    </xf>
    <xf numFmtId="2" fontId="4" fillId="0" borderId="0" xfId="0" applyNumberFormat="1" applyFont="1"/>
    <xf numFmtId="2" fontId="4" fillId="0" borderId="4" xfId="0" applyNumberFormat="1" applyFont="1" applyBorder="1"/>
    <xf numFmtId="0" fontId="4" fillId="0" borderId="10" xfId="0" applyFont="1" applyBorder="1" applyAlignment="1">
      <alignment horizontal="right"/>
    </xf>
    <xf numFmtId="0" fontId="4" fillId="0" borderId="9" xfId="0" applyFont="1" applyBorder="1" applyAlignment="1">
      <alignment horizontal="right"/>
    </xf>
    <xf numFmtId="2" fontId="4" fillId="0" borderId="9" xfId="0" applyNumberFormat="1" applyFont="1" applyBorder="1" applyAlignment="1">
      <alignment horizontal="right"/>
    </xf>
    <xf numFmtId="0" fontId="4" fillId="0" borderId="10" xfId="0" applyFont="1" applyBorder="1"/>
    <xf numFmtId="0" fontId="43" fillId="0" borderId="0" xfId="0" applyFont="1"/>
    <xf numFmtId="0" fontId="39" fillId="0" borderId="0" xfId="0" applyFont="1"/>
    <xf numFmtId="0" fontId="5" fillId="0" borderId="0" xfId="0" applyFont="1"/>
    <xf numFmtId="0" fontId="39"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7" fillId="4" borderId="9" xfId="0" applyFont="1" applyFill="1" applyBorder="1" applyAlignment="1">
      <alignment horizontal="right" vertical="center"/>
    </xf>
    <xf numFmtId="0" fontId="7" fillId="4" borderId="9" xfId="0" applyFont="1" applyFill="1" applyBorder="1" applyAlignment="1">
      <alignment horizontal="center" vertical="center"/>
    </xf>
    <xf numFmtId="0" fontId="4" fillId="7" borderId="0" xfId="0" applyFont="1" applyFill="1" applyBorder="1" applyAlignment="1" applyProtection="1">
      <alignment horizontal="center" vertical="center"/>
      <protection locked="0"/>
    </xf>
    <xf numFmtId="0" fontId="23" fillId="0" borderId="0" xfId="0" applyFont="1" applyBorder="1"/>
    <xf numFmtId="0" fontId="4" fillId="0" borderId="0" xfId="0" applyFont="1" applyBorder="1" applyAlignment="1">
      <alignment horizontal="left"/>
    </xf>
    <xf numFmtId="0" fontId="14" fillId="0" borderId="7" xfId="0" applyFont="1" applyBorder="1" applyAlignment="1" applyProtection="1">
      <alignment horizontal="center" vertical="center" wrapText="1"/>
    </xf>
    <xf numFmtId="0" fontId="0" fillId="0" borderId="0" xfId="0" applyFont="1" applyBorder="1" applyAlignment="1">
      <alignment horizontal="right" vertical="center" wrapText="1"/>
    </xf>
    <xf numFmtId="4" fontId="1" fillId="0" borderId="0" xfId="0" applyNumberFormat="1" applyFont="1" applyBorder="1" applyAlignment="1">
      <alignment horizontal="left" vertical="center"/>
    </xf>
    <xf numFmtId="0" fontId="4" fillId="0" borderId="0" xfId="0" applyFont="1" applyBorder="1" applyAlignment="1" applyProtection="1">
      <alignment horizontal="center"/>
    </xf>
    <xf numFmtId="0" fontId="1" fillId="0" borderId="0" xfId="0" applyFont="1" applyBorder="1" applyAlignment="1">
      <alignment horizontal="right" vertical="center"/>
    </xf>
    <xf numFmtId="0" fontId="59" fillId="4" borderId="0" xfId="0" applyFont="1" applyFill="1" applyAlignment="1"/>
    <xf numFmtId="0" fontId="0" fillId="0" borderId="0" xfId="0" applyAlignment="1"/>
    <xf numFmtId="0" fontId="6" fillId="4" borderId="0" xfId="0" applyFont="1" applyFill="1"/>
    <xf numFmtId="0" fontId="6" fillId="0" borderId="0" xfId="0" applyFont="1"/>
    <xf numFmtId="0" fontId="15" fillId="4" borderId="0" xfId="0" applyFont="1" applyFill="1"/>
    <xf numFmtId="4" fontId="0" fillId="0" borderId="0" xfId="0" applyNumberFormat="1"/>
    <xf numFmtId="0" fontId="15" fillId="4" borderId="5" xfId="0" applyFont="1" applyFill="1" applyBorder="1" applyAlignment="1" applyProtection="1">
      <alignment horizontal="left" vertical="center"/>
    </xf>
    <xf numFmtId="0" fontId="15" fillId="4" borderId="9" xfId="0" applyFont="1" applyFill="1" applyBorder="1" applyAlignment="1" applyProtection="1">
      <alignment horizontal="left" vertical="center"/>
    </xf>
    <xf numFmtId="0" fontId="4" fillId="4" borderId="1" xfId="0" applyFont="1" applyFill="1" applyBorder="1" applyAlignment="1">
      <alignment horizontal="right" vertical="center"/>
    </xf>
    <xf numFmtId="0" fontId="6" fillId="4" borderId="3" xfId="0" applyFont="1" applyFill="1" applyBorder="1" applyAlignment="1" applyProtection="1">
      <alignment horizontal="center" vertical="center"/>
    </xf>
    <xf numFmtId="0" fontId="15" fillId="4" borderId="7" xfId="0" applyFont="1" applyFill="1" applyBorder="1" applyAlignment="1" applyProtection="1">
      <alignment horizontal="left" vertical="center"/>
    </xf>
    <xf numFmtId="0" fontId="15" fillId="4" borderId="11" xfId="0" applyFont="1" applyFill="1" applyBorder="1" applyAlignment="1" applyProtection="1">
      <alignment horizontal="left" vertical="center"/>
    </xf>
    <xf numFmtId="0" fontId="15" fillId="4" borderId="17" xfId="0" applyFont="1" applyFill="1" applyBorder="1" applyAlignment="1" applyProtection="1">
      <alignment vertical="center"/>
    </xf>
    <xf numFmtId="0" fontId="15" fillId="4" borderId="0" xfId="0" applyFont="1" applyFill="1" applyBorder="1" applyAlignment="1" applyProtection="1">
      <alignment vertical="center"/>
    </xf>
    <xf numFmtId="0" fontId="15" fillId="4" borderId="18" xfId="0" applyFont="1" applyFill="1" applyBorder="1" applyAlignment="1" applyProtection="1">
      <alignment vertical="center"/>
    </xf>
    <xf numFmtId="0" fontId="15" fillId="4" borderId="7" xfId="0" applyFont="1" applyFill="1" applyBorder="1" applyAlignment="1" applyProtection="1">
      <alignment vertical="center"/>
    </xf>
    <xf numFmtId="0" fontId="67" fillId="4" borderId="0" xfId="0" applyFont="1" applyFill="1" applyAlignment="1">
      <alignment vertical="center"/>
    </xf>
    <xf numFmtId="0" fontId="68" fillId="4" borderId="0" xfId="0" applyFont="1" applyFill="1" applyAlignment="1">
      <alignment vertical="center"/>
    </xf>
    <xf numFmtId="0" fontId="16" fillId="4" borderId="0" xfId="0" applyFont="1" applyFill="1" applyAlignment="1">
      <alignment vertical="center"/>
    </xf>
    <xf numFmtId="0" fontId="4" fillId="4" borderId="0" xfId="0" applyFont="1" applyFill="1" applyBorder="1" applyAlignment="1">
      <alignment vertical="center" wrapText="1"/>
    </xf>
    <xf numFmtId="0" fontId="0" fillId="0" borderId="0" xfId="0" applyBorder="1" applyAlignment="1" applyProtection="1">
      <alignment horizontal="right"/>
    </xf>
    <xf numFmtId="0" fontId="0" fillId="0" borderId="0" xfId="0" applyBorder="1" applyAlignment="1" applyProtection="1">
      <alignment horizontal="center"/>
    </xf>
    <xf numFmtId="14" fontId="0" fillId="0" borderId="0" xfId="0" applyNumberFormat="1" applyBorder="1" applyAlignment="1" applyProtection="1">
      <alignment horizontal="center"/>
    </xf>
    <xf numFmtId="0" fontId="7" fillId="4" borderId="35" xfId="0" applyFont="1" applyFill="1" applyBorder="1" applyAlignment="1" applyProtection="1">
      <alignment horizontal="center" vertical="center"/>
      <protection locked="0"/>
    </xf>
    <xf numFmtId="0" fontId="4" fillId="4" borderId="35" xfId="0" applyFont="1" applyFill="1" applyBorder="1" applyAlignment="1">
      <alignment horizontal="center" vertical="center"/>
    </xf>
    <xf numFmtId="0" fontId="4" fillId="4" borderId="0" xfId="0" applyFont="1" applyFill="1" applyAlignment="1" applyProtection="1">
      <alignment vertical="center"/>
    </xf>
    <xf numFmtId="0" fontId="4" fillId="4" borderId="4" xfId="0" applyFont="1" applyFill="1" applyBorder="1" applyAlignment="1" applyProtection="1">
      <alignment vertical="center"/>
    </xf>
    <xf numFmtId="0" fontId="4" fillId="4" borderId="10" xfId="0" applyFont="1" applyFill="1" applyBorder="1" applyAlignment="1" applyProtection="1">
      <alignment horizontal="right" vertical="center"/>
    </xf>
    <xf numFmtId="0" fontId="4" fillId="4" borderId="35" xfId="0" applyFont="1" applyFill="1" applyBorder="1" applyAlignment="1" applyProtection="1">
      <alignment horizontal="center" vertical="center"/>
    </xf>
    <xf numFmtId="0" fontId="4" fillId="4" borderId="1" xfId="0" applyFont="1" applyFill="1" applyBorder="1" applyAlignment="1" applyProtection="1">
      <alignment horizontal="right" vertical="center"/>
    </xf>
    <xf numFmtId="0" fontId="4" fillId="0" borderId="5" xfId="0" applyFont="1" applyBorder="1" applyAlignment="1" applyProtection="1">
      <alignment vertical="center" wrapText="1"/>
    </xf>
    <xf numFmtId="0" fontId="0" fillId="0" borderId="5" xfId="0" applyFont="1" applyBorder="1" applyProtection="1"/>
    <xf numFmtId="0" fontId="4" fillId="0" borderId="9" xfId="0" applyFont="1" applyBorder="1" applyAlignment="1" applyProtection="1">
      <alignment vertical="center" wrapText="1"/>
    </xf>
    <xf numFmtId="0" fontId="0" fillId="0" borderId="9" xfId="0" applyFont="1" applyBorder="1" applyProtection="1"/>
    <xf numFmtId="0" fontId="15" fillId="0" borderId="35" xfId="0" applyFont="1" applyBorder="1" applyAlignment="1" applyProtection="1">
      <alignment horizontal="center" vertical="center"/>
    </xf>
    <xf numFmtId="0" fontId="14" fillId="0" borderId="11" xfId="0" applyFont="1" applyBorder="1" applyAlignment="1" applyProtection="1">
      <alignment vertical="center" wrapText="1"/>
    </xf>
    <xf numFmtId="0" fontId="1" fillId="0" borderId="0" xfId="0" applyFont="1"/>
    <xf numFmtId="0" fontId="6" fillId="4" borderId="0" xfId="0" applyFont="1" applyFill="1" applyBorder="1" applyAlignment="1" applyProtection="1"/>
    <xf numFmtId="0" fontId="0" fillId="0" borderId="76" xfId="0" applyBorder="1" applyProtection="1"/>
    <xf numFmtId="0" fontId="17" fillId="0" borderId="0" xfId="0" applyFont="1" applyAlignment="1">
      <alignment vertical="center" wrapText="1"/>
    </xf>
    <xf numFmtId="0" fontId="4" fillId="4" borderId="0" xfId="0" applyFont="1" applyFill="1" applyBorder="1" applyAlignment="1">
      <alignment vertical="top" wrapText="1"/>
    </xf>
    <xf numFmtId="0" fontId="4" fillId="0" borderId="85"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horizontal="right" vertical="top"/>
    </xf>
    <xf numFmtId="0" fontId="70" fillId="4" borderId="17" xfId="0" applyFont="1" applyFill="1" applyBorder="1" applyAlignment="1">
      <alignment horizontal="left"/>
    </xf>
    <xf numFmtId="0" fontId="70" fillId="4" borderId="0" xfId="0" applyFont="1" applyFill="1" applyBorder="1" applyAlignment="1">
      <alignment horizontal="left"/>
    </xf>
    <xf numFmtId="0" fontId="7" fillId="4" borderId="1"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4" fillId="4" borderId="0" xfId="0" applyFont="1" applyFill="1" applyBorder="1" applyAlignment="1" applyProtection="1">
      <alignment horizontal="center"/>
    </xf>
    <xf numFmtId="0" fontId="4" fillId="4" borderId="4" xfId="0" applyFont="1" applyFill="1" applyBorder="1" applyAlignment="1" applyProtection="1">
      <alignment horizontal="center"/>
    </xf>
    <xf numFmtId="0" fontId="39" fillId="4" borderId="0" xfId="0" applyFont="1" applyFill="1" applyAlignment="1">
      <alignment horizontal="left" vertical="center" wrapText="1"/>
    </xf>
    <xf numFmtId="0" fontId="9" fillId="2" borderId="0" xfId="0" applyFont="1" applyFill="1" applyAlignment="1">
      <alignment horizontal="left" vertical="center"/>
    </xf>
    <xf numFmtId="0" fontId="1" fillId="4" borderId="0" xfId="0" applyFont="1" applyFill="1" applyAlignment="1">
      <alignment horizontal="left" vertical="center" wrapText="1"/>
    </xf>
    <xf numFmtId="0" fontId="4" fillId="0" borderId="0" xfId="0" applyFont="1" applyAlignment="1">
      <alignment vertical="top" wrapText="1"/>
    </xf>
    <xf numFmtId="0" fontId="17" fillId="0" borderId="0" xfId="0" applyFont="1" applyAlignment="1">
      <alignment vertical="top" wrapText="1"/>
    </xf>
    <xf numFmtId="0" fontId="4" fillId="4" borderId="0" xfId="0" applyFont="1" applyFill="1" applyAlignment="1">
      <alignment horizontal="left" vertical="center" wrapText="1"/>
    </xf>
    <xf numFmtId="0" fontId="15" fillId="4" borderId="19" xfId="0" applyFont="1" applyFill="1" applyBorder="1" applyAlignment="1" applyProtection="1">
      <alignment horizontal="left" vertical="center"/>
    </xf>
    <xf numFmtId="0" fontId="15" fillId="4" borderId="5" xfId="0" applyFont="1" applyFill="1" applyBorder="1" applyAlignment="1" applyProtection="1">
      <alignment horizontal="left" vertical="center"/>
    </xf>
    <xf numFmtId="0" fontId="15" fillId="4" borderId="17" xfId="0"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0" fontId="15" fillId="4" borderId="21" xfId="0" applyFont="1" applyFill="1" applyBorder="1" applyAlignment="1" applyProtection="1">
      <alignment horizontal="left" vertical="center"/>
    </xf>
    <xf numFmtId="0" fontId="15" fillId="4" borderId="9" xfId="0" applyFont="1" applyFill="1" applyBorder="1" applyAlignment="1" applyProtection="1">
      <alignment horizontal="left" vertical="center"/>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5" fillId="4" borderId="8" xfId="0" applyFont="1" applyFill="1" applyBorder="1" applyAlignment="1" applyProtection="1">
      <alignment horizontal="right" vertical="center" wrapText="1"/>
    </xf>
    <xf numFmtId="0" fontId="15" fillId="4" borderId="0" xfId="0" applyFont="1" applyFill="1" applyBorder="1" applyAlignment="1" applyProtection="1">
      <alignment horizontal="right" vertical="center" wrapText="1"/>
    </xf>
    <xf numFmtId="0" fontId="15" fillId="4" borderId="4" xfId="0" applyFont="1" applyFill="1" applyBorder="1" applyAlignment="1" applyProtection="1">
      <alignment horizontal="right" vertical="center" wrapText="1"/>
    </xf>
    <xf numFmtId="0" fontId="15" fillId="4" borderId="36" xfId="0" applyFont="1" applyFill="1" applyBorder="1" applyAlignment="1" applyProtection="1">
      <alignment horizontal="right" vertical="center" wrapText="1"/>
    </xf>
    <xf numFmtId="0" fontId="15" fillId="4" borderId="31" xfId="0" applyFont="1" applyFill="1" applyBorder="1" applyAlignment="1" applyProtection="1">
      <alignment horizontal="right" vertical="center" wrapText="1"/>
    </xf>
    <xf numFmtId="0" fontId="15" fillId="4" borderId="34" xfId="0" applyFont="1" applyFill="1" applyBorder="1" applyAlignment="1" applyProtection="1">
      <alignment horizontal="right" vertical="center" wrapText="1"/>
    </xf>
    <xf numFmtId="0" fontId="13" fillId="4" borderId="0" xfId="0" applyFont="1" applyFill="1" applyBorder="1" applyAlignment="1">
      <alignment horizontal="left" wrapText="1"/>
    </xf>
    <xf numFmtId="0" fontId="13" fillId="4" borderId="31" xfId="0" applyFont="1" applyFill="1" applyBorder="1" applyAlignment="1">
      <alignment horizontal="left" wrapText="1"/>
    </xf>
    <xf numFmtId="4" fontId="1" fillId="4" borderId="0" xfId="0" applyNumberFormat="1" applyFont="1" applyFill="1" applyBorder="1" applyAlignment="1">
      <alignment horizontal="left" vertical="center"/>
    </xf>
    <xf numFmtId="4" fontId="1" fillId="4" borderId="18" xfId="0" applyNumberFormat="1" applyFont="1" applyFill="1" applyBorder="1" applyAlignment="1">
      <alignment horizontal="left" vertical="center"/>
    </xf>
    <xf numFmtId="4" fontId="1" fillId="4" borderId="31" xfId="0" applyNumberFormat="1" applyFont="1" applyFill="1" applyBorder="1" applyAlignment="1">
      <alignment horizontal="left" vertical="center"/>
    </xf>
    <xf numFmtId="4" fontId="1" fillId="4" borderId="33" xfId="0" applyNumberFormat="1" applyFont="1" applyFill="1" applyBorder="1" applyAlignment="1">
      <alignment horizontal="left" vertical="center"/>
    </xf>
    <xf numFmtId="4" fontId="0" fillId="4" borderId="5" xfId="0" applyNumberFormat="1" applyFill="1" applyBorder="1" applyAlignment="1" applyProtection="1">
      <alignment horizontal="center" vertical="center"/>
    </xf>
    <xf numFmtId="4" fontId="0" fillId="4" borderId="20" xfId="0" applyNumberFormat="1" applyFill="1" applyBorder="1" applyAlignment="1" applyProtection="1">
      <alignment horizontal="center" vertical="center"/>
    </xf>
    <xf numFmtId="4" fontId="0" fillId="4" borderId="0" xfId="0" applyNumberFormat="1" applyFill="1" applyBorder="1" applyAlignment="1" applyProtection="1">
      <alignment horizontal="center" vertical="center"/>
    </xf>
    <xf numFmtId="4" fontId="0" fillId="4" borderId="18" xfId="0" applyNumberFormat="1" applyFill="1" applyBorder="1" applyAlignment="1" applyProtection="1">
      <alignment horizontal="center" vertical="center"/>
    </xf>
    <xf numFmtId="4" fontId="0" fillId="4" borderId="9" xfId="0" applyNumberFormat="1" applyFill="1" applyBorder="1" applyAlignment="1" applyProtection="1">
      <alignment horizontal="center" vertical="center"/>
    </xf>
    <xf numFmtId="4" fontId="0" fillId="4" borderId="22" xfId="0" applyNumberFormat="1" applyFill="1" applyBorder="1" applyAlignment="1" applyProtection="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0" fillId="4" borderId="0" xfId="0" applyFill="1" applyAlignment="1">
      <alignment horizontal="center"/>
    </xf>
    <xf numFmtId="0" fontId="67" fillId="4" borderId="0" xfId="0" applyFont="1" applyFill="1" applyAlignment="1">
      <alignment horizontal="left" vertical="center"/>
    </xf>
    <xf numFmtId="0" fontId="39" fillId="4" borderId="0" xfId="1" applyFont="1" applyFill="1" applyAlignment="1">
      <alignment horizontal="left"/>
    </xf>
    <xf numFmtId="0" fontId="1" fillId="4" borderId="8" xfId="0" applyFont="1" applyFill="1" applyBorder="1" applyAlignment="1">
      <alignment horizontal="center" vertical="center"/>
    </xf>
    <xf numFmtId="0" fontId="1" fillId="4" borderId="36" xfId="0" applyFont="1" applyFill="1" applyBorder="1" applyAlignment="1">
      <alignment horizontal="center" vertical="center"/>
    </xf>
    <xf numFmtId="171" fontId="15" fillId="4" borderId="6" xfId="0" applyNumberFormat="1" applyFont="1" applyFill="1" applyBorder="1" applyAlignment="1">
      <alignment horizontal="center" vertical="center"/>
    </xf>
    <xf numFmtId="171" fontId="15" fillId="4" borderId="5" xfId="0" applyNumberFormat="1" applyFont="1" applyFill="1" applyBorder="1" applyAlignment="1">
      <alignment horizontal="center" vertical="center"/>
    </xf>
    <xf numFmtId="171" fontId="15" fillId="4" borderId="8" xfId="0" applyNumberFormat="1" applyFont="1" applyFill="1" applyBorder="1" applyAlignment="1">
      <alignment horizontal="center" vertical="center"/>
    </xf>
    <xf numFmtId="171" fontId="15" fillId="4" borderId="0" xfId="0" applyNumberFormat="1" applyFont="1" applyFill="1" applyBorder="1" applyAlignment="1">
      <alignment horizontal="center" vertical="center"/>
    </xf>
    <xf numFmtId="171" fontId="15" fillId="4" borderId="10" xfId="0" applyNumberFormat="1" applyFont="1" applyFill="1" applyBorder="1" applyAlignment="1">
      <alignment horizontal="center" vertical="center"/>
    </xf>
    <xf numFmtId="171" fontId="15" fillId="4" borderId="9"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Border="1" applyAlignment="1">
      <alignment horizontal="left" vertical="center"/>
    </xf>
    <xf numFmtId="0" fontId="6" fillId="4" borderId="4" xfId="0" applyFont="1" applyFill="1" applyBorder="1" applyAlignment="1">
      <alignment horizontal="left" vertical="center"/>
    </xf>
    <xf numFmtId="0" fontId="6" fillId="4" borderId="9" xfId="0" applyFont="1" applyFill="1" applyBorder="1" applyAlignment="1">
      <alignment horizontal="left" vertical="center"/>
    </xf>
    <xf numFmtId="0" fontId="6" fillId="4" borderId="11" xfId="0" applyFont="1" applyFill="1" applyBorder="1" applyAlignment="1">
      <alignment horizontal="left" vertical="center"/>
    </xf>
    <xf numFmtId="3" fontId="0" fillId="4" borderId="0" xfId="0" applyNumberFormat="1" applyFill="1" applyBorder="1" applyAlignment="1" applyProtection="1">
      <alignment horizontal="center" vertical="center"/>
      <protection locked="0"/>
    </xf>
    <xf numFmtId="3" fontId="0" fillId="4" borderId="6" xfId="0" applyNumberFormat="1" applyFill="1" applyBorder="1" applyAlignment="1" applyProtection="1">
      <alignment horizontal="center" vertical="center"/>
    </xf>
    <xf numFmtId="3" fontId="0" fillId="4" borderId="8" xfId="0" applyNumberFormat="1" applyFill="1" applyBorder="1" applyAlignment="1" applyProtection="1">
      <alignment horizontal="center" vertical="center"/>
    </xf>
    <xf numFmtId="3" fontId="0" fillId="4" borderId="10" xfId="0" applyNumberFormat="1" applyFill="1" applyBorder="1" applyAlignment="1" applyProtection="1">
      <alignment horizontal="center" vertical="center"/>
    </xf>
    <xf numFmtId="3" fontId="0" fillId="4" borderId="5" xfId="0" applyNumberFormat="1" applyFill="1" applyBorder="1" applyAlignment="1" applyProtection="1">
      <alignment horizontal="center" vertical="center"/>
    </xf>
    <xf numFmtId="3" fontId="0" fillId="4" borderId="0" xfId="0" applyNumberFormat="1" applyFill="1" applyBorder="1" applyAlignment="1" applyProtection="1">
      <alignment horizontal="center" vertical="center"/>
    </xf>
    <xf numFmtId="3" fontId="0" fillId="4" borderId="9" xfId="0" applyNumberFormat="1" applyFill="1" applyBorder="1" applyAlignment="1" applyProtection="1">
      <alignment horizontal="center" vertical="center"/>
    </xf>
    <xf numFmtId="0" fontId="14" fillId="4" borderId="5" xfId="0" applyFont="1" applyFill="1" applyBorder="1" applyAlignment="1">
      <alignment horizontal="right" wrapText="1"/>
    </xf>
    <xf numFmtId="0" fontId="14" fillId="4" borderId="0" xfId="0" applyFont="1" applyFill="1" applyBorder="1" applyAlignment="1">
      <alignment horizontal="right" wrapText="1"/>
    </xf>
    <xf numFmtId="0" fontId="14" fillId="4" borderId="9" xfId="0" applyFont="1" applyFill="1" applyBorder="1" applyAlignment="1">
      <alignment horizontal="right" wrapText="1"/>
    </xf>
    <xf numFmtId="0" fontId="13" fillId="4" borderId="17"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169" fontId="15" fillId="4" borderId="6" xfId="0" applyNumberFormat="1" applyFont="1" applyFill="1" applyBorder="1" applyAlignment="1">
      <alignment horizontal="center" vertical="center"/>
    </xf>
    <xf numFmtId="169" fontId="15" fillId="4" borderId="5" xfId="0" applyNumberFormat="1" applyFont="1" applyFill="1" applyBorder="1" applyAlignment="1">
      <alignment horizontal="center" vertical="center"/>
    </xf>
    <xf numFmtId="169" fontId="15" fillId="4" borderId="8" xfId="0" applyNumberFormat="1" applyFont="1" applyFill="1" applyBorder="1" applyAlignment="1">
      <alignment horizontal="center" vertical="center"/>
    </xf>
    <xf numFmtId="169" fontId="15" fillId="4" borderId="0" xfId="0" applyNumberFormat="1" applyFont="1" applyFill="1" applyBorder="1" applyAlignment="1">
      <alignment horizontal="center" vertical="center"/>
    </xf>
    <xf numFmtId="169" fontId="15" fillId="4" borderId="10" xfId="0" applyNumberFormat="1" applyFont="1" applyFill="1" applyBorder="1" applyAlignment="1">
      <alignment horizontal="center" vertical="center"/>
    </xf>
    <xf numFmtId="169" fontId="15" fillId="4" borderId="9" xfId="0" applyNumberFormat="1"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4" borderId="4" xfId="0" applyFont="1" applyFill="1" applyBorder="1" applyAlignment="1">
      <alignment horizontal="center" vertical="center"/>
    </xf>
    <xf numFmtId="0" fontId="1" fillId="4" borderId="11"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5"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0" xfId="0" applyFont="1" applyFill="1" applyBorder="1" applyAlignment="1">
      <alignment horizontal="left" vertical="center"/>
    </xf>
    <xf numFmtId="0" fontId="15" fillId="4" borderId="21" xfId="0" applyFont="1" applyFill="1" applyBorder="1" applyAlignment="1">
      <alignment horizontal="left" vertical="center"/>
    </xf>
    <xf numFmtId="0" fontId="15" fillId="4" borderId="9" xfId="0" applyFont="1" applyFill="1" applyBorder="1" applyAlignment="1">
      <alignment horizontal="left" vertical="center"/>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15" fillId="4" borderId="19"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21" xfId="0" applyFont="1" applyFill="1" applyBorder="1" applyAlignment="1">
      <alignment horizontal="center" vertical="center"/>
    </xf>
    <xf numFmtId="0" fontId="0" fillId="4" borderId="24" xfId="0" applyFill="1" applyBorder="1" applyAlignment="1" applyProtection="1">
      <alignment horizontal="left" vertical="center"/>
      <protection locked="0"/>
    </xf>
    <xf numFmtId="0" fontId="0" fillId="4" borderId="9" xfId="0" applyFill="1" applyBorder="1" applyAlignment="1" applyProtection="1">
      <alignment horizontal="left"/>
      <protection locked="0"/>
    </xf>
    <xf numFmtId="14" fontId="0" fillId="4" borderId="9" xfId="0" applyNumberFormat="1" applyFill="1" applyBorder="1" applyAlignment="1" applyProtection="1">
      <alignment horizontal="left"/>
      <protection locked="0"/>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xf>
    <xf numFmtId="3" fontId="0" fillId="4" borderId="6" xfId="0" applyNumberFormat="1" applyFill="1" applyBorder="1" applyAlignment="1" applyProtection="1">
      <alignment horizontal="center" vertical="center"/>
      <protection locked="0"/>
    </xf>
    <xf numFmtId="3" fontId="0" fillId="4" borderId="5" xfId="0" applyNumberFormat="1" applyFill="1" applyBorder="1" applyAlignment="1" applyProtection="1">
      <alignment horizontal="center" vertical="center"/>
      <protection locked="0"/>
    </xf>
    <xf numFmtId="3" fontId="0" fillId="4" borderId="8" xfId="0" applyNumberFormat="1" applyFill="1" applyBorder="1" applyAlignment="1" applyProtection="1">
      <alignment horizontal="center" vertical="center"/>
      <protection locked="0"/>
    </xf>
    <xf numFmtId="3" fontId="0" fillId="4" borderId="10" xfId="0" applyNumberFormat="1" applyFill="1" applyBorder="1" applyAlignment="1" applyProtection="1">
      <alignment horizontal="center" vertical="center"/>
      <protection locked="0"/>
    </xf>
    <xf numFmtId="3" fontId="0" fillId="4" borderId="9" xfId="0" applyNumberFormat="1" applyFill="1" applyBorder="1" applyAlignment="1" applyProtection="1">
      <alignment horizontal="center" vertical="center"/>
      <protection locked="0"/>
    </xf>
    <xf numFmtId="171" fontId="15" fillId="4" borderId="6" xfId="0" applyNumberFormat="1" applyFont="1" applyFill="1" applyBorder="1" applyAlignment="1" applyProtection="1">
      <alignment horizontal="center" vertical="center"/>
    </xf>
    <xf numFmtId="171" fontId="15" fillId="4" borderId="5" xfId="0" applyNumberFormat="1" applyFont="1" applyFill="1" applyBorder="1" applyAlignment="1" applyProtection="1">
      <alignment horizontal="center" vertical="center"/>
    </xf>
    <xf numFmtId="171" fontId="15" fillId="4" borderId="0" xfId="0" applyNumberFormat="1" applyFont="1" applyFill="1" applyBorder="1" applyAlignment="1" applyProtection="1">
      <alignment horizontal="center" vertical="center"/>
    </xf>
    <xf numFmtId="171" fontId="15" fillId="4" borderId="10" xfId="0" applyNumberFormat="1" applyFont="1" applyFill="1" applyBorder="1" applyAlignment="1" applyProtection="1">
      <alignment horizontal="center" vertical="center"/>
    </xf>
    <xf numFmtId="171" fontId="15" fillId="4" borderId="9" xfId="0" applyNumberFormat="1"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4" fillId="4" borderId="5" xfId="0" applyFont="1" applyFill="1" applyBorder="1" applyAlignment="1">
      <alignment horizontal="right" vertical="center" wrapText="1"/>
    </xf>
    <xf numFmtId="0" fontId="14" fillId="4" borderId="0"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14" fillId="4" borderId="0" xfId="0" applyFont="1" applyFill="1" applyBorder="1" applyAlignment="1">
      <alignment horizontal="right" vertical="center"/>
    </xf>
    <xf numFmtId="0" fontId="32" fillId="4" borderId="0" xfId="0" applyFont="1" applyFill="1" applyBorder="1" applyAlignment="1">
      <alignment horizontal="right" vertical="center"/>
    </xf>
    <xf numFmtId="0" fontId="32" fillId="4" borderId="4" xfId="0" applyFont="1" applyFill="1" applyBorder="1" applyAlignment="1">
      <alignment horizontal="right" vertical="center"/>
    </xf>
    <xf numFmtId="0" fontId="14" fillId="4" borderId="1"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4" fillId="4" borderId="6" xfId="0" applyFont="1" applyFill="1" applyBorder="1" applyAlignment="1">
      <alignment horizontal="left" vertical="center"/>
    </xf>
    <xf numFmtId="0" fontId="4" fillId="4" borderId="5" xfId="0" applyFont="1" applyFill="1" applyBorder="1" applyAlignment="1">
      <alignment horizontal="left" vertical="center"/>
    </xf>
    <xf numFmtId="0" fontId="6" fillId="4" borderId="7" xfId="0" applyFont="1" applyFill="1" applyBorder="1" applyAlignment="1" applyProtection="1">
      <alignment horizontal="center" vertical="center"/>
      <protection locked="0"/>
    </xf>
    <xf numFmtId="0" fontId="4" fillId="4" borderId="26" xfId="0" applyFont="1" applyFill="1" applyBorder="1" applyAlignment="1">
      <alignment horizontal="left" vertical="center"/>
    </xf>
    <xf numFmtId="0" fontId="4" fillId="4" borderId="24"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4" borderId="24"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4" fillId="4" borderId="26" xfId="0" applyFont="1" applyFill="1" applyBorder="1" applyAlignment="1">
      <alignment horizontal="right" vertical="center" wrapText="1"/>
    </xf>
    <xf numFmtId="0" fontId="4" fillId="4" borderId="24" xfId="0" applyFont="1" applyFill="1" applyBorder="1" applyAlignment="1">
      <alignment horizontal="right" vertical="center" wrapText="1"/>
    </xf>
    <xf numFmtId="0" fontId="11" fillId="3" borderId="21" xfId="0" applyFont="1" applyFill="1" applyBorder="1" applyAlignment="1">
      <alignment horizontal="center" vertical="center"/>
    </xf>
    <xf numFmtId="0" fontId="11" fillId="3" borderId="0" xfId="0" applyFont="1" applyFill="1" applyAlignment="1">
      <alignment horizontal="center" vertical="center"/>
    </xf>
    <xf numFmtId="0" fontId="6" fillId="4" borderId="25" xfId="0" applyFont="1" applyFill="1" applyBorder="1" applyAlignment="1" applyProtection="1">
      <alignment horizontal="center" vertical="center"/>
      <protection locked="0"/>
    </xf>
    <xf numFmtId="0" fontId="4" fillId="4" borderId="26" xfId="0" applyFont="1" applyFill="1" applyBorder="1" applyAlignment="1">
      <alignment horizontal="right" vertical="top" wrapText="1"/>
    </xf>
    <xf numFmtId="0" fontId="4" fillId="4" borderId="24" xfId="0" applyFont="1" applyFill="1" applyBorder="1" applyAlignment="1">
      <alignment horizontal="right" vertical="top" wrapText="1"/>
    </xf>
    <xf numFmtId="0" fontId="0" fillId="4" borderId="27" xfId="0" applyFill="1" applyBorder="1" applyAlignment="1" applyProtection="1">
      <alignment horizontal="left" vertical="center"/>
      <protection locked="0"/>
    </xf>
    <xf numFmtId="0" fontId="6" fillId="4" borderId="2" xfId="0" applyFont="1" applyFill="1" applyBorder="1" applyAlignment="1" applyProtection="1">
      <alignment horizontal="center" vertical="center"/>
      <protection locked="0"/>
    </xf>
    <xf numFmtId="0" fontId="4" fillId="4" borderId="23" xfId="0" applyFont="1" applyFill="1" applyBorder="1" applyAlignment="1">
      <alignment horizontal="left" vertical="center"/>
    </xf>
    <xf numFmtId="3" fontId="6" fillId="4" borderId="2" xfId="0" applyNumberFormat="1" applyFont="1" applyFill="1" applyBorder="1" applyAlignment="1" applyProtection="1">
      <alignment horizontal="center" vertical="center"/>
      <protection locked="0"/>
    </xf>
    <xf numFmtId="3" fontId="6" fillId="4" borderId="3" xfId="0" applyNumberFormat="1" applyFont="1" applyFill="1" applyBorder="1" applyAlignment="1" applyProtection="1">
      <alignment horizontal="center" vertical="center"/>
      <protection locked="0"/>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3" fontId="6" fillId="4" borderId="16" xfId="0" applyNumberFormat="1" applyFont="1" applyFill="1" applyBorder="1" applyAlignment="1" applyProtection="1">
      <alignment horizontal="center" vertical="center"/>
      <protection locked="0"/>
    </xf>
    <xf numFmtId="0" fontId="4" fillId="4" borderId="6" xfId="0" applyFont="1" applyFill="1" applyBorder="1" applyAlignment="1">
      <alignment horizontal="right" vertical="top" wrapText="1"/>
    </xf>
    <xf numFmtId="0" fontId="4" fillId="4" borderId="5" xfId="0" applyFont="1" applyFill="1" applyBorder="1" applyAlignment="1">
      <alignment horizontal="right" vertical="top"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5" xfId="0" applyFont="1" applyFill="1" applyBorder="1" applyAlignment="1">
      <alignment horizontal="left" vertical="center"/>
    </xf>
    <xf numFmtId="0" fontId="4" fillId="4" borderId="2" xfId="0" applyFont="1" applyFill="1" applyBorder="1" applyAlignment="1">
      <alignment horizontal="left" vertical="center"/>
    </xf>
    <xf numFmtId="164" fontId="6" fillId="4" borderId="2" xfId="0" applyNumberFormat="1" applyFont="1" applyFill="1" applyBorder="1" applyAlignment="1" applyProtection="1">
      <alignment horizontal="center" vertical="center"/>
      <protection locked="0"/>
    </xf>
    <xf numFmtId="164" fontId="6" fillId="4" borderId="16" xfId="0" applyNumberFormat="1" applyFont="1" applyFill="1" applyBorder="1" applyAlignment="1" applyProtection="1">
      <alignment horizontal="center" vertical="center"/>
      <protection locked="0"/>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10" fillId="3" borderId="1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20"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0" xfId="0" applyFont="1" applyFill="1" applyAlignment="1">
      <alignment horizontal="center" vertical="center"/>
    </xf>
    <xf numFmtId="0" fontId="34" fillId="3" borderId="18"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1" xfId="0" applyFont="1" applyFill="1" applyBorder="1" applyAlignment="1">
      <alignment horizontal="center" vertical="center"/>
    </xf>
    <xf numFmtId="0" fontId="13" fillId="4" borderId="6"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3" fillId="4" borderId="0" xfId="0" applyFont="1" applyFill="1" applyBorder="1" applyAlignment="1">
      <alignment horizontal="right" vertical="center" wrapText="1"/>
    </xf>
    <xf numFmtId="0" fontId="13" fillId="4" borderId="10"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0" fillId="4" borderId="19" xfId="0" applyFill="1" applyBorder="1" applyAlignment="1">
      <alignment horizontal="center"/>
    </xf>
    <xf numFmtId="0" fontId="0" fillId="4" borderId="5"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9" xfId="0" applyFill="1" applyBorder="1" applyAlignment="1">
      <alignment horizontal="center"/>
    </xf>
    <xf numFmtId="0" fontId="0" fillId="4" borderId="22" xfId="0" applyFill="1" applyBorder="1" applyAlignment="1">
      <alignment horizont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17" xfId="0" applyFont="1" applyFill="1" applyBorder="1" applyAlignment="1" applyProtection="1">
      <alignment horizontal="left"/>
    </xf>
    <xf numFmtId="0" fontId="4" fillId="4" borderId="0" xfId="0" applyFont="1" applyFill="1" applyBorder="1" applyAlignment="1" applyProtection="1">
      <alignment horizontal="left"/>
    </xf>
    <xf numFmtId="0" fontId="4" fillId="4" borderId="15" xfId="0" applyFont="1" applyFill="1" applyBorder="1" applyAlignment="1">
      <alignment horizontal="right" vertical="top" wrapText="1"/>
    </xf>
    <xf numFmtId="0" fontId="4" fillId="4" borderId="2" xfId="0" applyFont="1" applyFill="1" applyBorder="1" applyAlignment="1">
      <alignment horizontal="right" vertical="top" wrapText="1"/>
    </xf>
    <xf numFmtId="0" fontId="11" fillId="3" borderId="22" xfId="0" applyFont="1" applyFill="1" applyBorder="1" applyAlignment="1">
      <alignment horizontal="center" vertical="center"/>
    </xf>
    <xf numFmtId="0" fontId="14" fillId="4" borderId="5" xfId="0" applyFont="1" applyFill="1" applyBorder="1" applyAlignment="1" applyProtection="1">
      <alignment horizontal="right" vertical="center" wrapText="1"/>
    </xf>
    <xf numFmtId="0" fontId="14" fillId="4" borderId="0" xfId="0" applyFont="1" applyFill="1" applyBorder="1" applyAlignment="1" applyProtection="1">
      <alignment horizontal="right" vertical="center" wrapText="1"/>
    </xf>
    <xf numFmtId="0" fontId="14" fillId="4" borderId="9" xfId="0" applyFont="1" applyFill="1" applyBorder="1" applyAlignment="1" applyProtection="1">
      <alignment horizontal="right" vertical="center" wrapText="1"/>
    </xf>
    <xf numFmtId="9" fontId="6" fillId="4" borderId="35" xfId="0" applyNumberFormat="1" applyFont="1" applyFill="1" applyBorder="1" applyAlignment="1" applyProtection="1">
      <alignment horizontal="center" vertical="center" wrapText="1"/>
      <protection locked="0"/>
    </xf>
    <xf numFmtId="0" fontId="14" fillId="4" borderId="5" xfId="0" applyFont="1" applyFill="1" applyBorder="1" applyAlignment="1">
      <alignment horizontal="right" vertical="center"/>
    </xf>
    <xf numFmtId="0" fontId="14" fillId="4" borderId="9" xfId="0" applyFont="1" applyFill="1" applyBorder="1" applyAlignment="1">
      <alignment horizontal="right" vertical="center"/>
    </xf>
    <xf numFmtId="0" fontId="4" fillId="4" borderId="19" xfId="0" applyFont="1" applyFill="1" applyBorder="1" applyAlignment="1">
      <alignment horizontal="left" vertical="center"/>
    </xf>
    <xf numFmtId="0" fontId="4" fillId="4" borderId="86" xfId="0" applyFont="1" applyFill="1" applyBorder="1" applyAlignment="1">
      <alignment horizontal="left" vertical="top" wrapText="1"/>
    </xf>
    <xf numFmtId="0" fontId="4" fillId="4" borderId="86" xfId="0" applyFont="1" applyFill="1" applyBorder="1" applyAlignment="1">
      <alignment horizontal="right" vertical="top" wrapText="1"/>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0" fontId="0" fillId="0" borderId="2" xfId="0" applyBorder="1" applyAlignment="1" applyProtection="1">
      <alignment horizontal="right"/>
    </xf>
    <xf numFmtId="0" fontId="0" fillId="0" borderId="1" xfId="0" applyBorder="1" applyAlignment="1">
      <alignment horizontal="right" wrapText="1"/>
    </xf>
    <xf numFmtId="0" fontId="0" fillId="0" borderId="2" xfId="0" applyBorder="1" applyAlignment="1">
      <alignment horizontal="right" wrapTex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 xfId="0" applyBorder="1" applyAlignment="1" applyProtection="1">
      <alignment horizontal="right" wrapText="1"/>
    </xf>
    <xf numFmtId="0" fontId="0" fillId="0" borderId="9" xfId="0" applyBorder="1" applyAlignment="1" applyProtection="1">
      <alignment horizontal="right"/>
    </xf>
    <xf numFmtId="14" fontId="0" fillId="0" borderId="9"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67" fillId="4" borderId="0" xfId="0" applyFont="1" applyFill="1" applyAlignment="1" applyProtection="1">
      <alignment horizontal="left" vertical="center"/>
    </xf>
    <xf numFmtId="0" fontId="68" fillId="4" borderId="0" xfId="0" applyFont="1" applyFill="1" applyAlignment="1" applyProtection="1">
      <alignment horizontal="left" vertical="center"/>
    </xf>
    <xf numFmtId="0" fontId="16" fillId="2" borderId="0" xfId="0" applyFont="1" applyFill="1" applyAlignment="1" applyProtection="1">
      <alignment horizontal="left" vertical="center"/>
    </xf>
    <xf numFmtId="0" fontId="4" fillId="4" borderId="85" xfId="0" applyFont="1" applyFill="1" applyBorder="1" applyAlignment="1">
      <alignment horizontal="center"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171" fontId="1" fillId="0" borderId="1" xfId="0" applyNumberFormat="1" applyFont="1" applyBorder="1" applyAlignment="1">
      <alignment horizontal="center" vertical="center"/>
    </xf>
    <xf numFmtId="171" fontId="1" fillId="0" borderId="2" xfId="0" applyNumberFormat="1" applyFont="1" applyBorder="1" applyAlignment="1">
      <alignment horizontal="center" vertical="center"/>
    </xf>
    <xf numFmtId="0" fontId="1" fillId="0" borderId="19" xfId="0" applyFont="1" applyBorder="1" applyAlignment="1">
      <alignment horizontal="left" vertical="center"/>
    </xf>
    <xf numFmtId="0" fontId="1" fillId="0" borderId="5" xfId="0" applyFont="1" applyBorder="1" applyAlignment="1">
      <alignment horizontal="left" vertical="center"/>
    </xf>
    <xf numFmtId="0" fontId="14" fillId="0" borderId="5" xfId="0" applyFont="1" applyBorder="1" applyAlignment="1">
      <alignment horizontal="right" vertical="center" wrapText="1"/>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171" fontId="1" fillId="0" borderId="6" xfId="0" applyNumberFormat="1" applyFont="1" applyBorder="1" applyAlignment="1">
      <alignment horizontal="center" vertical="center"/>
    </xf>
    <xf numFmtId="171"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169" fontId="1" fillId="0" borderId="1" xfId="0" applyNumberFormat="1" applyFont="1" applyBorder="1" applyAlignment="1">
      <alignment horizontal="center" vertical="center"/>
    </xf>
    <xf numFmtId="169" fontId="1" fillId="0" borderId="2" xfId="0" applyNumberFormat="1" applyFont="1" applyBorder="1" applyAlignment="1">
      <alignment horizontal="center" vertical="center"/>
    </xf>
    <xf numFmtId="0" fontId="0" fillId="0" borderId="0" xfId="0" applyFont="1" applyBorder="1" applyAlignment="1" applyProtection="1">
      <alignment horizontal="center" vertical="center" wrapText="1"/>
    </xf>
    <xf numFmtId="0" fontId="4" fillId="0" borderId="5" xfId="0" applyFont="1" applyBorder="1" applyAlignment="1">
      <alignment horizontal="right" vertical="center" wrapText="1"/>
    </xf>
    <xf numFmtId="0" fontId="4" fillId="0" borderId="0" xfId="0" applyFont="1" applyBorder="1" applyAlignment="1">
      <alignment horizontal="right" vertical="center" wrapText="1"/>
    </xf>
    <xf numFmtId="0" fontId="4" fillId="0" borderId="9" xfId="0" applyFont="1" applyBorder="1" applyAlignment="1">
      <alignment horizontal="right" vertical="center" wrapText="1"/>
    </xf>
    <xf numFmtId="0" fontId="39" fillId="0" borderId="0" xfId="1" applyFont="1" applyAlignment="1">
      <alignment horizontal="left"/>
    </xf>
    <xf numFmtId="0" fontId="0" fillId="0" borderId="10" xfId="0" applyBorder="1" applyAlignment="1" applyProtection="1">
      <alignment horizontal="right"/>
    </xf>
    <xf numFmtId="0" fontId="6" fillId="0" borderId="8" xfId="0" applyFont="1" applyBorder="1" applyAlignment="1">
      <alignment horizontal="right" vertical="center" wrapText="1"/>
    </xf>
    <xf numFmtId="0" fontId="0" fillId="0" borderId="0" xfId="0" applyFont="1" applyBorder="1" applyAlignment="1">
      <alignment horizontal="right" vertical="center" wrapText="1"/>
    </xf>
    <xf numFmtId="0" fontId="0" fillId="0" borderId="4" xfId="0" applyFont="1" applyBorder="1" applyAlignment="1">
      <alignment horizontal="right" vertical="center" wrapText="1"/>
    </xf>
    <xf numFmtId="0" fontId="0" fillId="0" borderId="36" xfId="0" applyFont="1" applyBorder="1" applyAlignment="1">
      <alignment horizontal="right" vertical="center" wrapText="1"/>
    </xf>
    <xf numFmtId="0" fontId="0" fillId="0" borderId="31" xfId="0" applyFont="1" applyBorder="1" applyAlignment="1">
      <alignment horizontal="right" vertical="center" wrapText="1"/>
    </xf>
    <xf numFmtId="0" fontId="0" fillId="0" borderId="34" xfId="0" applyFont="1" applyBorder="1" applyAlignment="1">
      <alignment horizontal="right" vertical="center" wrapText="1"/>
    </xf>
    <xf numFmtId="0" fontId="16" fillId="2" borderId="12"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30" xfId="0" applyFont="1" applyFill="1" applyBorder="1" applyAlignment="1">
      <alignment horizontal="left" vertical="center"/>
    </xf>
    <xf numFmtId="4" fontId="1" fillId="0" borderId="0"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31" xfId="0" applyNumberFormat="1" applyFont="1" applyBorder="1" applyAlignment="1">
      <alignment horizontal="center" vertical="center"/>
    </xf>
    <xf numFmtId="4" fontId="1" fillId="0" borderId="33" xfId="0" applyNumberFormat="1" applyFont="1" applyBorder="1" applyAlignment="1">
      <alignment horizontal="center" vertical="center"/>
    </xf>
    <xf numFmtId="0" fontId="1" fillId="0" borderId="8" xfId="0" applyFont="1" applyBorder="1" applyAlignment="1">
      <alignment horizontal="right" vertical="center"/>
    </xf>
    <xf numFmtId="0" fontId="1" fillId="0" borderId="36" xfId="0" applyFont="1" applyBorder="1" applyAlignment="1">
      <alignment horizontal="right" vertical="center"/>
    </xf>
    <xf numFmtId="0" fontId="0" fillId="0" borderId="38"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1" fillId="0" borderId="1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4" fillId="0" borderId="19" xfId="0" applyFont="1" applyBorder="1" applyAlignment="1">
      <alignment horizontal="right" vertical="center" wrapText="1"/>
    </xf>
    <xf numFmtId="0" fontId="4" fillId="0" borderId="17" xfId="0" applyFont="1" applyBorder="1" applyAlignment="1">
      <alignment horizontal="right" vertical="center" wrapText="1"/>
    </xf>
    <xf numFmtId="0" fontId="4" fillId="0" borderId="21" xfId="0" applyFont="1" applyBorder="1" applyAlignment="1">
      <alignment horizontal="right" vertical="center" wrapText="1"/>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4" fillId="0" borderId="5" xfId="0" applyFont="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9" xfId="0" applyFont="1" applyBorder="1" applyAlignment="1" applyProtection="1">
      <alignment horizontal="right" vertical="center" wrapText="1"/>
    </xf>
    <xf numFmtId="0" fontId="16" fillId="2" borderId="28" xfId="0" applyFont="1" applyFill="1" applyBorder="1" applyAlignment="1">
      <alignment horizontal="left" vertical="center"/>
    </xf>
    <xf numFmtId="0" fontId="4" fillId="0" borderId="32" xfId="0" applyFont="1" applyBorder="1" applyAlignment="1" applyProtection="1">
      <alignment horizontal="right" vertical="center" wrapText="1"/>
    </xf>
    <xf numFmtId="0" fontId="4" fillId="0" borderId="31" xfId="0" applyFont="1" applyBorder="1" applyAlignment="1" applyProtection="1">
      <alignment horizontal="right" vertical="center" wrapText="1"/>
    </xf>
    <xf numFmtId="4" fontId="0" fillId="0" borderId="2" xfId="0" applyNumberFormat="1" applyBorder="1" applyAlignment="1">
      <alignment horizontal="center" vertical="center"/>
    </xf>
    <xf numFmtId="4" fontId="0" fillId="0" borderId="16" xfId="0" applyNumberFormat="1" applyBorder="1" applyAlignment="1">
      <alignment horizontal="center" vertical="center"/>
    </xf>
    <xf numFmtId="0" fontId="0" fillId="0" borderId="39" xfId="0" applyFont="1" applyBorder="1" applyAlignment="1">
      <alignment horizontal="center" vertical="center"/>
    </xf>
    <xf numFmtId="0" fontId="0" fillId="0" borderId="39" xfId="0" applyFont="1" applyBorder="1" applyAlignment="1" applyProtection="1">
      <alignment horizontal="center" vertical="center"/>
      <protection locked="0"/>
    </xf>
    <xf numFmtId="0" fontId="1" fillId="0" borderId="9" xfId="0" applyFont="1" applyBorder="1" applyAlignment="1">
      <alignment horizontal="left" vertical="center"/>
    </xf>
    <xf numFmtId="0" fontId="16" fillId="2" borderId="14" xfId="0" applyFont="1" applyFill="1" applyBorder="1" applyAlignment="1">
      <alignment horizontal="left" vertical="center"/>
    </xf>
    <xf numFmtId="0" fontId="12" fillId="3" borderId="21"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2" xfId="0" applyFont="1" applyFill="1" applyBorder="1" applyAlignment="1">
      <alignment horizontal="center" vertical="center"/>
    </xf>
    <xf numFmtId="0" fontId="1" fillId="0" borderId="21" xfId="0" applyFont="1" applyBorder="1" applyAlignment="1">
      <alignment horizontal="left" vertical="center"/>
    </xf>
    <xf numFmtId="0" fontId="1" fillId="0" borderId="0" xfId="0" applyFont="1" applyBorder="1" applyAlignment="1">
      <alignment horizontal="left" vertical="center"/>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Border="1" applyAlignment="1">
      <alignment horizontal="left" vertical="center"/>
    </xf>
    <xf numFmtId="0" fontId="6" fillId="0" borderId="24" xfId="0" applyFont="1" applyBorder="1" applyAlignment="1" applyProtection="1">
      <alignment horizontal="center" vertical="center"/>
      <protection locked="0"/>
    </xf>
    <xf numFmtId="0" fontId="4" fillId="0" borderId="24" xfId="0" applyFont="1" applyBorder="1" applyAlignment="1" applyProtection="1">
      <alignment horizontal="right" vertical="center" wrapText="1"/>
    </xf>
    <xf numFmtId="0" fontId="6" fillId="0" borderId="24" xfId="0" applyFont="1" applyBorder="1" applyAlignment="1" applyProtection="1">
      <alignment horizontal="center" vertical="center"/>
    </xf>
    <xf numFmtId="0" fontId="4" fillId="0" borderId="24" xfId="0" applyFont="1" applyBorder="1" applyAlignment="1" applyProtection="1">
      <alignment horizontal="right" vertical="center"/>
    </xf>
    <xf numFmtId="0" fontId="4" fillId="0" borderId="2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4" fontId="0" fillId="0" borderId="5" xfId="0" applyNumberFormat="1" applyBorder="1" applyAlignment="1">
      <alignment horizontal="center" vertical="center"/>
    </xf>
    <xf numFmtId="4" fontId="0" fillId="0" borderId="20" xfId="0" applyNumberFormat="1"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4" fontId="0" fillId="0" borderId="0" xfId="0" applyNumberFormat="1" applyBorder="1" applyAlignment="1">
      <alignment horizontal="center" vertical="center"/>
    </xf>
    <xf numFmtId="4" fontId="0" fillId="0" borderId="18" xfId="0" applyNumberFormat="1" applyBorder="1" applyAlignment="1">
      <alignment horizontal="center" vertical="center"/>
    </xf>
    <xf numFmtId="4" fontId="0" fillId="0" borderId="9" xfId="0" applyNumberFormat="1" applyBorder="1" applyAlignment="1">
      <alignment horizontal="center" vertical="center"/>
    </xf>
    <xf numFmtId="4" fontId="0" fillId="0" borderId="22" xfId="0" applyNumberFormat="1" applyBorder="1" applyAlignment="1">
      <alignment horizontal="center" vertical="center"/>
    </xf>
    <xf numFmtId="0" fontId="0" fillId="0" borderId="0" xfId="0" applyFont="1" applyBorder="1" applyAlignment="1">
      <alignment horizontal="left" vertical="center"/>
    </xf>
    <xf numFmtId="0" fontId="0" fillId="0" borderId="4" xfId="0" applyFont="1" applyBorder="1" applyAlignment="1">
      <alignment horizontal="left" vertical="center"/>
    </xf>
    <xf numFmtId="0" fontId="0" fillId="0" borderId="11" xfId="0" applyFont="1" applyBorder="1" applyAlignment="1">
      <alignment horizontal="left" vertical="center"/>
    </xf>
    <xf numFmtId="171"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4" fillId="0" borderId="2" xfId="0" applyFont="1" applyBorder="1" applyAlignment="1">
      <alignment horizontal="right"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4" fillId="0" borderId="19" xfId="0" applyFont="1" applyBorder="1" applyAlignment="1" applyProtection="1">
      <alignment horizontal="center"/>
    </xf>
    <xf numFmtId="0" fontId="4" fillId="0" borderId="5" xfId="0" applyFont="1" applyBorder="1" applyAlignment="1" applyProtection="1">
      <alignment horizontal="center"/>
    </xf>
    <xf numFmtId="0" fontId="4" fillId="0" borderId="7" xfId="0" applyFont="1" applyBorder="1" applyAlignment="1" applyProtection="1">
      <alignment horizontal="center"/>
    </xf>
    <xf numFmtId="0" fontId="4" fillId="0" borderId="32" xfId="0" applyFont="1" applyBorder="1" applyAlignment="1" applyProtection="1">
      <alignment horizontal="center"/>
    </xf>
    <xf numFmtId="0" fontId="4" fillId="0" borderId="31" xfId="0" applyFont="1" applyBorder="1" applyAlignment="1" applyProtection="1">
      <alignment horizontal="center"/>
    </xf>
    <xf numFmtId="0" fontId="4" fillId="0" borderId="34" xfId="0" applyFont="1" applyBorder="1" applyAlignment="1" applyProtection="1">
      <alignment horizontal="center"/>
    </xf>
    <xf numFmtId="0" fontId="4" fillId="0" borderId="74" xfId="0" applyFont="1" applyBorder="1" applyAlignment="1">
      <alignment horizontal="center" vertical="center" wrapText="1"/>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1" fillId="0" borderId="17" xfId="0" applyFont="1" applyBorder="1" applyAlignment="1">
      <alignment horizontal="left" vertical="center"/>
    </xf>
    <xf numFmtId="171" fontId="1" fillId="0" borderId="7" xfId="0" applyNumberFormat="1" applyFont="1" applyBorder="1" applyAlignment="1">
      <alignment horizontal="center" vertical="center"/>
    </xf>
    <xf numFmtId="171" fontId="1" fillId="0" borderId="10" xfId="0" applyNumberFormat="1" applyFont="1" applyBorder="1" applyAlignment="1">
      <alignment horizontal="center" vertical="center"/>
    </xf>
    <xf numFmtId="171" fontId="1" fillId="0" borderId="9" xfId="0" applyNumberFormat="1" applyFont="1" applyBorder="1" applyAlignment="1">
      <alignment horizontal="center" vertical="center"/>
    </xf>
    <xf numFmtId="171" fontId="1" fillId="0" borderId="11" xfId="0" applyNumberFormat="1" applyFont="1" applyBorder="1" applyAlignment="1">
      <alignment horizontal="center" vertical="center"/>
    </xf>
    <xf numFmtId="0" fontId="4" fillId="4" borderId="0" xfId="0" applyFont="1" applyFill="1" applyAlignment="1" applyProtection="1">
      <alignment horizontal="right" vertical="center"/>
    </xf>
    <xf numFmtId="0" fontId="39" fillId="4" borderId="1"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3"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0" fontId="69" fillId="4" borderId="3" xfId="0" applyFont="1" applyFill="1" applyBorder="1" applyAlignment="1" applyProtection="1">
      <alignment horizontal="center" vertical="center"/>
      <protection locked="0"/>
    </xf>
    <xf numFmtId="0" fontId="31" fillId="4" borderId="1" xfId="0" applyFont="1" applyFill="1" applyBorder="1" applyAlignment="1" applyProtection="1">
      <alignment horizontal="right" vertical="center"/>
    </xf>
    <xf numFmtId="0" fontId="31" fillId="4" borderId="2" xfId="0" applyFont="1" applyFill="1" applyBorder="1" applyAlignment="1" applyProtection="1">
      <alignment horizontal="right" vertical="center"/>
    </xf>
    <xf numFmtId="0" fontId="4" fillId="4" borderId="9" xfId="0" applyFont="1" applyFill="1" applyBorder="1" applyAlignment="1" applyProtection="1">
      <alignment horizontal="left" vertical="center"/>
      <protection locked="0"/>
    </xf>
    <xf numFmtId="0" fontId="4" fillId="4" borderId="9"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10" fillId="3" borderId="8" xfId="0" applyFont="1" applyFill="1" applyBorder="1" applyAlignment="1">
      <alignment vertical="center"/>
    </xf>
    <xf numFmtId="0" fontId="10" fillId="3" borderId="0" xfId="0" applyFont="1" applyFill="1" applyBorder="1" applyAlignment="1">
      <alignment vertical="center"/>
    </xf>
    <xf numFmtId="0" fontId="10" fillId="3" borderId="4" xfId="0" applyFont="1" applyFill="1" applyBorder="1" applyAlignment="1">
      <alignment vertical="center"/>
    </xf>
    <xf numFmtId="0" fontId="4" fillId="4" borderId="10" xfId="0" applyFont="1" applyFill="1" applyBorder="1" applyAlignment="1">
      <alignment horizontal="right" vertical="center"/>
    </xf>
    <xf numFmtId="0" fontId="4" fillId="4" borderId="9" xfId="0" applyFont="1" applyFill="1" applyBorder="1" applyAlignment="1">
      <alignment horizontal="right" vertical="center"/>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pplyProtection="1">
      <alignment horizontal="right" vertical="center" wrapText="1"/>
    </xf>
    <xf numFmtId="0" fontId="4" fillId="4" borderId="11" xfId="0" applyFont="1" applyFill="1" applyBorder="1" applyAlignment="1" applyProtection="1">
      <alignment horizontal="right" vertical="center" wrapText="1"/>
    </xf>
    <xf numFmtId="0" fontId="4" fillId="4" borderId="1" xfId="0" applyFont="1" applyFill="1" applyBorder="1" applyAlignment="1" applyProtection="1">
      <alignment horizontal="right" vertical="center"/>
    </xf>
    <xf numFmtId="0" fontId="4" fillId="4" borderId="2" xfId="0" applyFont="1" applyFill="1" applyBorder="1" applyAlignment="1" applyProtection="1">
      <alignment horizontal="right" vertical="center"/>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31" fillId="4" borderId="1" xfId="0" applyFont="1" applyFill="1" applyBorder="1" applyAlignment="1">
      <alignment horizontal="right" vertical="center"/>
    </xf>
    <xf numFmtId="0" fontId="31" fillId="4" borderId="2" xfId="0" applyFont="1" applyFill="1" applyBorder="1" applyAlignment="1">
      <alignment horizontal="right" vertical="center"/>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indent="2"/>
    </xf>
    <xf numFmtId="0" fontId="4" fillId="4" borderId="2" xfId="0" applyFont="1" applyFill="1" applyBorder="1" applyAlignment="1">
      <alignment horizontal="left" vertical="center" wrapText="1" indent="2"/>
    </xf>
    <xf numFmtId="0" fontId="4" fillId="4" borderId="3" xfId="0" applyFont="1" applyFill="1" applyBorder="1" applyAlignment="1">
      <alignment horizontal="left" vertical="center" wrapText="1" indent="2"/>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7" xfId="0" applyFont="1" applyFill="1" applyBorder="1" applyAlignment="1">
      <alignment vertical="center"/>
    </xf>
    <xf numFmtId="0" fontId="0" fillId="4" borderId="10" xfId="0" applyFill="1" applyBorder="1" applyAlignment="1" applyProtection="1">
      <alignment horizontal="center"/>
    </xf>
    <xf numFmtId="0" fontId="0" fillId="4" borderId="9" xfId="0" applyFill="1" applyBorder="1" applyAlignment="1" applyProtection="1">
      <alignment horizontal="center"/>
    </xf>
    <xf numFmtId="0" fontId="0" fillId="4" borderId="11" xfId="0" applyFill="1" applyBorder="1" applyAlignment="1" applyProtection="1">
      <alignment horizontal="center"/>
    </xf>
    <xf numFmtId="0" fontId="4" fillId="4" borderId="8" xfId="0" applyFont="1" applyFill="1" applyBorder="1" applyAlignment="1" applyProtection="1">
      <alignment horizontal="center"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6"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4" fillId="4" borderId="8" xfId="0" applyFont="1" applyFill="1" applyBorder="1" applyAlignment="1" applyProtection="1">
      <alignment horizontal="left" vertical="center" wrapText="1"/>
    </xf>
    <xf numFmtId="0" fontId="4" fillId="4" borderId="0" xfId="0" applyFont="1" applyFill="1" applyAlignment="1" applyProtection="1">
      <alignment horizontal="left" vertical="center" wrapText="1"/>
    </xf>
    <xf numFmtId="0" fontId="4" fillId="4" borderId="4" xfId="0" applyFont="1" applyFill="1" applyBorder="1" applyAlignment="1" applyProtection="1">
      <alignment horizontal="left" vertical="center" wrapText="1"/>
    </xf>
    <xf numFmtId="0" fontId="0" fillId="4" borderId="6" xfId="0" applyFill="1" applyBorder="1" applyAlignment="1" applyProtection="1">
      <alignment horizontal="center"/>
    </xf>
    <xf numFmtId="0" fontId="0" fillId="4" borderId="5" xfId="0" applyFill="1" applyBorder="1" applyAlignment="1" applyProtection="1">
      <alignment horizontal="center"/>
    </xf>
    <xf numFmtId="0" fontId="0" fillId="4" borderId="7" xfId="0" applyFill="1" applyBorder="1" applyAlignment="1" applyProtection="1">
      <alignment horizontal="center"/>
    </xf>
    <xf numFmtId="0" fontId="4" fillId="4" borderId="8" xfId="0" applyFont="1" applyFill="1" applyBorder="1" applyAlignment="1" applyProtection="1">
      <alignment horizontal="right" vertical="center"/>
    </xf>
    <xf numFmtId="0" fontId="0" fillId="4" borderId="10" xfId="0" applyFill="1" applyBorder="1" applyAlignment="1">
      <alignment horizontal="center"/>
    </xf>
    <xf numFmtId="0" fontId="0" fillId="4" borderId="11" xfId="0" applyFill="1" applyBorder="1" applyAlignment="1">
      <alignment horizontal="center"/>
    </xf>
    <xf numFmtId="0" fontId="30" fillId="4" borderId="0" xfId="0" applyFont="1" applyFill="1" applyAlignment="1">
      <alignment horizontal="left"/>
    </xf>
    <xf numFmtId="0" fontId="30" fillId="4" borderId="9" xfId="0" applyFont="1" applyFill="1" applyBorder="1" applyAlignment="1" applyProtection="1">
      <alignment horizontal="center"/>
      <protection locked="0"/>
    </xf>
    <xf numFmtId="0" fontId="30" fillId="4" borderId="0" xfId="0" applyFont="1" applyFill="1" applyAlignment="1">
      <alignment horizontal="right"/>
    </xf>
    <xf numFmtId="14" fontId="30" fillId="4" borderId="2" xfId="0" applyNumberFormat="1" applyFont="1" applyFill="1" applyBorder="1" applyAlignment="1" applyProtection="1">
      <alignment horizontal="center"/>
      <protection locked="0"/>
    </xf>
    <xf numFmtId="0" fontId="4" fillId="0" borderId="0" xfId="0" applyFont="1" applyAlignment="1">
      <alignment horizontal="left" vertical="center" wrapText="1" indent="2"/>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10" fillId="3" borderId="0" xfId="0" applyFont="1" applyFill="1" applyBorder="1"/>
    <xf numFmtId="0" fontId="10" fillId="3" borderId="4" xfId="0" applyFont="1" applyFill="1" applyBorder="1"/>
    <xf numFmtId="0" fontId="4" fillId="0" borderId="8" xfId="0" applyFont="1" applyBorder="1" applyAlignment="1">
      <alignment horizontal="left" wrapText="1" indent="2"/>
    </xf>
    <xf numFmtId="0" fontId="4" fillId="0" borderId="0" xfId="0" applyFont="1" applyBorder="1" applyAlignment="1">
      <alignment horizontal="left" wrapText="1" indent="2"/>
    </xf>
    <xf numFmtId="0" fontId="4" fillId="0" borderId="4" xfId="0" applyFont="1" applyBorder="1" applyAlignment="1">
      <alignment horizontal="left" wrapText="1" indent="2"/>
    </xf>
    <xf numFmtId="0" fontId="4" fillId="0" borderId="10" xfId="0" applyFont="1" applyBorder="1" applyAlignment="1">
      <alignment horizontal="left" wrapText="1" indent="2"/>
    </xf>
    <xf numFmtId="0" fontId="4" fillId="0" borderId="9" xfId="0" applyFont="1" applyBorder="1" applyAlignment="1">
      <alignment horizontal="left" wrapText="1" indent="2"/>
    </xf>
    <xf numFmtId="0" fontId="4" fillId="0" borderId="11" xfId="0" applyFont="1" applyBorder="1" applyAlignment="1">
      <alignment horizontal="left" wrapText="1" indent="2"/>
    </xf>
    <xf numFmtId="0" fontId="17" fillId="0" borderId="0" xfId="0" applyFont="1" applyAlignment="1">
      <alignment horizontal="left" vertical="center" wrapText="1"/>
    </xf>
    <xf numFmtId="0" fontId="29" fillId="0" borderId="0" xfId="0" applyFont="1" applyAlignment="1">
      <alignment horizontal="left" vertical="center" wrapText="1"/>
    </xf>
    <xf numFmtId="14" fontId="65" fillId="4" borderId="9" xfId="0" applyNumberFormat="1" applyFont="1" applyFill="1" applyBorder="1" applyAlignment="1" applyProtection="1">
      <alignment horizontal="center"/>
      <protection locked="0"/>
    </xf>
    <xf numFmtId="0" fontId="30" fillId="4" borderId="0" xfId="0" applyFont="1" applyFill="1" applyAlignment="1">
      <alignment horizontal="center"/>
    </xf>
    <xf numFmtId="0" fontId="30" fillId="4" borderId="0" xfId="0" applyFont="1" applyFill="1" applyAlignment="1">
      <alignment horizontal="right" wrapText="1"/>
    </xf>
    <xf numFmtId="0" fontId="65" fillId="4" borderId="9" xfId="0" applyFont="1" applyFill="1" applyBorder="1" applyAlignment="1" applyProtection="1">
      <alignment horizontal="center"/>
      <protection locked="0"/>
    </xf>
    <xf numFmtId="0" fontId="65" fillId="4" borderId="0" xfId="0" applyFont="1" applyFill="1" applyBorder="1" applyAlignment="1" applyProtection="1">
      <alignment horizontal="right" wrapText="1"/>
    </xf>
    <xf numFmtId="0" fontId="30" fillId="4" borderId="9" xfId="0" applyFont="1" applyFill="1" applyBorder="1" applyAlignment="1" applyProtection="1">
      <alignment horizontal="center" wrapText="1"/>
      <protection locked="0"/>
    </xf>
    <xf numFmtId="0" fontId="4" fillId="4" borderId="9" xfId="0" applyFont="1" applyFill="1" applyBorder="1" applyAlignment="1">
      <alignment horizontal="center"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vertical="center" wrapText="1"/>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35"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9" fillId="2" borderId="6" xfId="0" applyFont="1" applyFill="1" applyBorder="1" applyAlignment="1">
      <alignment vertical="center"/>
    </xf>
    <xf numFmtId="0" fontId="9" fillId="2" borderId="5" xfId="0" applyFont="1" applyFill="1" applyBorder="1" applyAlignment="1">
      <alignment vertical="center"/>
    </xf>
    <xf numFmtId="0" fontId="9" fillId="2" borderId="7" xfId="0" applyFont="1" applyFill="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10" fillId="3" borderId="5" xfId="0" applyFont="1" applyFill="1" applyBorder="1"/>
    <xf numFmtId="0" fontId="10" fillId="3" borderId="7" xfId="0" applyFont="1" applyFill="1" applyBorder="1"/>
    <xf numFmtId="0" fontId="13" fillId="0" borderId="9" xfId="0" applyFont="1" applyBorder="1" applyAlignment="1">
      <alignment horizontal="center" vertical="center" wrapText="1"/>
    </xf>
    <xf numFmtId="0" fontId="4" fillId="0" borderId="1" xfId="0" applyFont="1" applyBorder="1" applyAlignment="1">
      <alignment horizontal="left" wrapText="1" indent="2"/>
    </xf>
    <xf numFmtId="0" fontId="4" fillId="0" borderId="2" xfId="0" applyFont="1" applyBorder="1" applyAlignment="1">
      <alignment horizontal="left" wrapText="1" indent="2"/>
    </xf>
    <xf numFmtId="0" fontId="4" fillId="0" borderId="3" xfId="0" applyFont="1" applyBorder="1" applyAlignment="1">
      <alignment horizontal="left" wrapText="1" indent="2"/>
    </xf>
    <xf numFmtId="0" fontId="4" fillId="0" borderId="9" xfId="0" applyFont="1" applyBorder="1" applyAlignment="1">
      <alignment horizontal="left" wrapText="1"/>
    </xf>
    <xf numFmtId="0" fontId="4" fillId="0" borderId="11" xfId="0" applyFont="1" applyBorder="1" applyAlignment="1">
      <alignment horizontal="left" wrapText="1"/>
    </xf>
    <xf numFmtId="0" fontId="4" fillId="0" borderId="6" xfId="0" applyFont="1" applyBorder="1" applyAlignment="1">
      <alignment horizontal="left" vertical="center" wrapText="1" indent="2"/>
    </xf>
    <xf numFmtId="0" fontId="4" fillId="0" borderId="5"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8" xfId="0" applyFont="1" applyBorder="1" applyAlignment="1">
      <alignment horizontal="left" vertical="center" wrapText="1" indent="2"/>
    </xf>
    <xf numFmtId="0" fontId="4" fillId="0" borderId="0" xfId="0" applyFont="1" applyBorder="1" applyAlignment="1">
      <alignment horizontal="left" vertical="center" wrapText="1" indent="2"/>
    </xf>
    <xf numFmtId="0" fontId="4" fillId="0" borderId="4" xfId="0" applyFont="1" applyBorder="1" applyAlignment="1">
      <alignment horizontal="left" vertical="center" wrapText="1" indent="2"/>
    </xf>
    <xf numFmtId="0" fontId="4" fillId="0" borderId="9" xfId="0" applyFont="1" applyBorder="1" applyAlignment="1">
      <alignment horizontal="left" vertical="center" wrapText="1" indent="2"/>
    </xf>
    <xf numFmtId="0" fontId="4" fillId="0" borderId="11" xfId="0" applyFont="1" applyBorder="1" applyAlignment="1">
      <alignment horizontal="left" vertical="center" wrapText="1" indent="2"/>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24" fillId="0" borderId="8" xfId="0" applyFont="1" applyBorder="1" applyAlignment="1">
      <alignment horizontal="left" vertical="center" wrapText="1" indent="1"/>
    </xf>
    <xf numFmtId="0" fontId="24" fillId="0" borderId="0" xfId="0" applyFont="1" applyBorder="1" applyAlignment="1">
      <alignment horizontal="left" vertical="center" wrapText="1" indent="1"/>
    </xf>
    <xf numFmtId="0" fontId="24" fillId="0" borderId="4" xfId="0" applyFont="1" applyBorder="1" applyAlignment="1">
      <alignment horizontal="left" vertical="center" wrapText="1" indent="1"/>
    </xf>
    <xf numFmtId="0" fontId="0" fillId="0" borderId="0" xfId="0" applyBorder="1" applyAlignment="1">
      <alignment horizontal="center"/>
    </xf>
    <xf numFmtId="0" fontId="0" fillId="0" borderId="4" xfId="0" applyBorder="1" applyAlignment="1">
      <alignment horizontal="center"/>
    </xf>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0" xfId="0" applyFont="1" applyBorder="1" applyAlignment="1">
      <alignment horizontal="left" vertical="center" wrapText="1" indent="2"/>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3"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7" borderId="35" xfId="0" applyFont="1" applyFill="1" applyBorder="1" applyAlignment="1" applyProtection="1">
      <alignment horizontal="center" vertical="center"/>
      <protection locked="0"/>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vertical="center" wrapText="1"/>
      <protection locked="0"/>
    </xf>
    <xf numFmtId="0" fontId="4" fillId="0" borderId="1" xfId="0" applyFont="1" applyBorder="1" applyAlignment="1">
      <alignment horizontal="left" vertical="center"/>
    </xf>
    <xf numFmtId="0" fontId="7" fillId="4" borderId="2" xfId="0" applyFont="1" applyFill="1" applyBorder="1" applyAlignment="1">
      <alignment horizontal="center" vertical="center"/>
    </xf>
    <xf numFmtId="0" fontId="4" fillId="0" borderId="2" xfId="0" applyFont="1" applyBorder="1" applyAlignment="1">
      <alignment horizontal="left" vertical="center" wrapText="1"/>
    </xf>
    <xf numFmtId="0" fontId="13" fillId="0" borderId="8" xfId="0" applyFont="1" applyBorder="1" applyAlignment="1">
      <alignment horizontal="left" vertical="center" wrapText="1" indent="2"/>
    </xf>
    <xf numFmtId="0" fontId="13" fillId="0" borderId="9" xfId="0" applyFont="1" applyBorder="1" applyAlignment="1">
      <alignment horizontal="left" vertical="center" wrapText="1" indent="2"/>
    </xf>
    <xf numFmtId="0" fontId="13" fillId="0" borderId="11" xfId="0" applyFont="1" applyBorder="1" applyAlignment="1">
      <alignment horizontal="left" vertical="center" wrapText="1" indent="2"/>
    </xf>
    <xf numFmtId="0" fontId="3" fillId="4" borderId="0" xfId="0" applyFont="1" applyFill="1" applyAlignment="1">
      <alignment horizontal="left" vertical="center"/>
    </xf>
    <xf numFmtId="0" fontId="2" fillId="4" borderId="0" xfId="0" applyFont="1" applyFill="1" applyAlignment="1">
      <alignment horizontal="left"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0" fillId="0" borderId="0" xfId="0" applyFont="1" applyAlignment="1">
      <alignment horizontal="left" wrapText="1"/>
    </xf>
    <xf numFmtId="0" fontId="19" fillId="0" borderId="0" xfId="0" applyFont="1" applyAlignment="1">
      <alignment horizontal="left" wrapText="1"/>
    </xf>
    <xf numFmtId="0" fontId="7" fillId="4" borderId="10" xfId="0" applyFont="1" applyFill="1" applyBorder="1" applyAlignment="1">
      <alignment horizontal="right" vertical="center"/>
    </xf>
    <xf numFmtId="0" fontId="7" fillId="4" borderId="9" xfId="0" applyFont="1" applyFill="1" applyBorder="1" applyAlignment="1">
      <alignment horizontal="right" vertical="center"/>
    </xf>
    <xf numFmtId="0" fontId="7" fillId="4" borderId="9" xfId="0" applyFont="1" applyFill="1" applyBorder="1" applyAlignment="1" applyProtection="1">
      <alignment horizontal="center" vertical="center" wrapText="1"/>
    </xf>
    <xf numFmtId="0" fontId="7" fillId="4" borderId="9" xfId="0" applyFont="1" applyFill="1" applyBorder="1" applyAlignment="1">
      <alignment horizontal="right" vertical="center" wrapText="1"/>
    </xf>
    <xf numFmtId="14" fontId="7" fillId="4" borderId="9" xfId="0" applyNumberFormat="1" applyFont="1" applyFill="1" applyBorder="1" applyAlignment="1" applyProtection="1">
      <alignment horizontal="center" vertical="center" wrapText="1"/>
      <protection locked="0"/>
    </xf>
    <xf numFmtId="14" fontId="7" fillId="4" borderId="11" xfId="0" applyNumberFormat="1" applyFont="1" applyFill="1" applyBorder="1" applyAlignment="1" applyProtection="1">
      <alignment horizontal="center" vertical="center" wrapText="1"/>
      <protection locked="0"/>
    </xf>
    <xf numFmtId="0" fontId="0" fillId="0" borderId="21"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4" fillId="0" borderId="17" xfId="0" applyFont="1" applyBorder="1" applyAlignment="1">
      <alignment horizontal="left" vertical="center"/>
    </xf>
    <xf numFmtId="0" fontId="4" fillId="0" borderId="0" xfId="0" applyFont="1" applyAlignment="1">
      <alignment horizontal="left" vertical="center"/>
    </xf>
    <xf numFmtId="0" fontId="5" fillId="0" borderId="0" xfId="0" applyFont="1" applyAlignment="1" applyProtection="1">
      <alignment horizontal="center" vertical="center"/>
      <protection locked="0"/>
    </xf>
    <xf numFmtId="0" fontId="4" fillId="0" borderId="0" xfId="0" applyFont="1" applyAlignment="1">
      <alignment horizontal="right" vertical="center"/>
    </xf>
    <xf numFmtId="0" fontId="59" fillId="4" borderId="0" xfId="0" applyFont="1" applyFill="1" applyAlignment="1">
      <alignment horizontal="left" vertical="center"/>
    </xf>
    <xf numFmtId="0" fontId="4" fillId="0" borderId="0" xfId="0" applyFont="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5" fillId="0" borderId="0" xfId="0" applyFont="1" applyAlignment="1">
      <alignment horizontal="left" vertical="center"/>
    </xf>
    <xf numFmtId="0" fontId="5" fillId="0" borderId="0" xfId="0" applyFont="1" applyAlignment="1">
      <alignment horizontal="center" vertical="center"/>
    </xf>
    <xf numFmtId="0" fontId="9" fillId="2" borderId="17" xfId="0" applyFont="1" applyFill="1" applyBorder="1" applyAlignment="1">
      <alignment horizontal="left" vertical="center"/>
    </xf>
    <xf numFmtId="0" fontId="42" fillId="2" borderId="0" xfId="0" applyFont="1" applyFill="1" applyAlignment="1">
      <alignment horizontal="right" vertical="center"/>
    </xf>
    <xf numFmtId="14" fontId="43" fillId="0" borderId="0" xfId="0" applyNumberFormat="1" applyFont="1" applyAlignment="1" applyProtection="1">
      <alignment horizontal="center" vertical="center"/>
      <protection locked="0"/>
    </xf>
    <xf numFmtId="0" fontId="60" fillId="5" borderId="17" xfId="0" applyFont="1" applyFill="1" applyBorder="1" applyAlignment="1">
      <alignment horizontal="left"/>
    </xf>
    <xf numFmtId="0" fontId="60" fillId="5" borderId="0" xfId="0" applyFont="1" applyFill="1" applyAlignment="1">
      <alignment horizontal="left"/>
    </xf>
    <xf numFmtId="0" fontId="60" fillId="5" borderId="18" xfId="0" applyFont="1" applyFill="1" applyBorder="1" applyAlignment="1">
      <alignment horizontal="left"/>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1" fontId="5" fillId="0" borderId="0" xfId="0" applyNumberFormat="1" applyFont="1" applyAlignment="1" applyProtection="1">
      <alignment horizontal="center" vertical="center"/>
      <protection locked="0"/>
    </xf>
    <xf numFmtId="1" fontId="4" fillId="0" borderId="1" xfId="0" applyNumberFormat="1" applyFont="1" applyBorder="1" applyAlignment="1" applyProtection="1">
      <alignment horizontal="center" vertical="center"/>
      <protection locked="0"/>
    </xf>
    <xf numFmtId="1" fontId="4" fillId="0" borderId="3" xfId="0" applyNumberFormat="1" applyFont="1" applyBorder="1" applyAlignment="1" applyProtection="1">
      <alignment horizontal="center" vertical="center"/>
      <protection locked="0"/>
    </xf>
    <xf numFmtId="0" fontId="4" fillId="0" borderId="17"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right"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165" fontId="4" fillId="0" borderId="1"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0" fontId="4" fillId="0" borderId="8"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left" vertical="top" wrapText="1"/>
    </xf>
    <xf numFmtId="0" fontId="13" fillId="0" borderId="5" xfId="0" applyFont="1" applyBorder="1" applyAlignment="1">
      <alignment horizontal="left" vertical="top" wrapText="1"/>
    </xf>
    <xf numFmtId="0" fontId="13" fillId="0" borderId="20"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4" fillId="0" borderId="1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7" xfId="0" applyFont="1" applyBorder="1" applyAlignment="1">
      <alignment horizontal="right" wrapText="1"/>
    </xf>
    <xf numFmtId="0" fontId="4" fillId="0" borderId="0" xfId="0" applyFont="1" applyAlignment="1">
      <alignment horizontal="right" wrapText="1"/>
    </xf>
    <xf numFmtId="0" fontId="4" fillId="0" borderId="17" xfId="0" applyFont="1" applyBorder="1" applyAlignment="1">
      <alignment horizontal="center" vertical="center"/>
    </xf>
    <xf numFmtId="0" fontId="61" fillId="0" borderId="0" xfId="0" applyFont="1" applyAlignment="1">
      <alignment horizontal="center" vertical="center"/>
    </xf>
    <xf numFmtId="0" fontId="4" fillId="0" borderId="35" xfId="0" applyFont="1" applyBorder="1" applyAlignment="1">
      <alignment horizontal="left" vertical="center"/>
    </xf>
    <xf numFmtId="0" fontId="4" fillId="0" borderId="35" xfId="0" applyFont="1" applyBorder="1" applyAlignment="1">
      <alignment horizontal="center" vertical="center"/>
    </xf>
    <xf numFmtId="1" fontId="4" fillId="0" borderId="35" xfId="0" applyNumberFormat="1"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21" xfId="0"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1" fontId="4" fillId="0" borderId="1" xfId="2" applyNumberFormat="1" applyFont="1" applyBorder="1" applyAlignment="1">
      <alignment horizontal="center" vertical="center"/>
    </xf>
    <xf numFmtId="1" fontId="4" fillId="0" borderId="3" xfId="2" applyNumberFormat="1" applyFont="1" applyBorder="1" applyAlignment="1">
      <alignment horizontal="center" vertical="center"/>
    </xf>
    <xf numFmtId="0" fontId="62" fillId="5" borderId="6"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7" xfId="0" applyFont="1" applyFill="1" applyBorder="1" applyAlignment="1">
      <alignment horizontal="center" vertical="center"/>
    </xf>
    <xf numFmtId="0" fontId="4" fillId="0" borderId="10"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5" fillId="0" borderId="0" xfId="0" applyFont="1" applyAlignment="1">
      <alignment horizontal="center"/>
    </xf>
    <xf numFmtId="0" fontId="13" fillId="0" borderId="35" xfId="0" applyFont="1" applyBorder="1" applyAlignment="1">
      <alignment horizontal="center"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5" fillId="0" borderId="0" xfId="0" applyFont="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4" fillId="0" borderId="8"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1" fontId="4" fillId="0" borderId="1" xfId="0" applyNumberFormat="1" applyFont="1" applyBorder="1" applyAlignment="1">
      <alignment horizontal="center" vertical="center"/>
    </xf>
    <xf numFmtId="1" fontId="4" fillId="0" borderId="3" xfId="0" applyNumberFormat="1" applyFont="1" applyBorder="1" applyAlignment="1">
      <alignment horizontal="center" vertical="center"/>
    </xf>
    <xf numFmtId="0" fontId="0" fillId="0" borderId="5" xfId="0" applyBorder="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right"/>
    </xf>
    <xf numFmtId="0" fontId="4" fillId="0" borderId="0" xfId="0" applyFont="1" applyAlignment="1">
      <alignment horizontal="right"/>
    </xf>
    <xf numFmtId="0" fontId="4" fillId="0" borderId="4" xfId="0" applyFont="1" applyBorder="1" applyAlignment="1">
      <alignment horizontal="right"/>
    </xf>
    <xf numFmtId="2" fontId="4" fillId="0" borderId="1" xfId="0" applyNumberFormat="1" applyFont="1" applyBorder="1" applyAlignment="1" applyProtection="1">
      <alignment horizontal="center" vertical="center"/>
      <protection locked="0"/>
    </xf>
    <xf numFmtId="2" fontId="4" fillId="0" borderId="3" xfId="0" applyNumberFormat="1" applyFont="1" applyBorder="1" applyAlignment="1" applyProtection="1">
      <alignment horizontal="center" vertical="center"/>
      <protection locked="0"/>
    </xf>
    <xf numFmtId="2" fontId="4" fillId="0" borderId="1" xfId="0" applyNumberFormat="1" applyFont="1" applyBorder="1" applyAlignment="1">
      <alignment horizontal="center" vertical="center"/>
    </xf>
    <xf numFmtId="2" fontId="4" fillId="0" borderId="3" xfId="0" applyNumberFormat="1" applyFont="1" applyBorder="1" applyAlignment="1">
      <alignment horizontal="center" vertical="center"/>
    </xf>
    <xf numFmtId="0" fontId="4" fillId="0" borderId="6" xfId="0" applyFont="1" applyBorder="1" applyAlignment="1">
      <alignment horizontal="left" wrapText="1"/>
    </xf>
    <xf numFmtId="0" fontId="4" fillId="0" borderId="5" xfId="0" applyFont="1" applyBorder="1" applyAlignment="1">
      <alignment horizontal="left" wrapText="1"/>
    </xf>
    <xf numFmtId="0" fontId="4" fillId="0" borderId="7" xfId="0" applyFont="1" applyBorder="1" applyAlignment="1">
      <alignment horizontal="left"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6" fillId="0" borderId="0" xfId="0" applyFont="1" applyAlignment="1">
      <alignment horizontal="center"/>
    </xf>
    <xf numFmtId="0" fontId="0" fillId="0" borderId="13" xfId="0" applyBorder="1" applyAlignment="1">
      <alignment horizont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3" fillId="0" borderId="6" xfId="0" applyFont="1" applyBorder="1" applyAlignment="1">
      <alignment horizontal="left"/>
    </xf>
    <xf numFmtId="0" fontId="43" fillId="0" borderId="5" xfId="0" applyFont="1" applyBorder="1" applyAlignment="1">
      <alignment horizontal="left"/>
    </xf>
    <xf numFmtId="0" fontId="43" fillId="0" borderId="7" xfId="0" applyFont="1" applyBorder="1" applyAlignment="1">
      <alignment horizontal="left"/>
    </xf>
    <xf numFmtId="2" fontId="11" fillId="5" borderId="6" xfId="0" applyNumberFormat="1" applyFont="1" applyFill="1" applyBorder="1" applyAlignment="1">
      <alignment horizontal="center" vertical="center"/>
    </xf>
    <xf numFmtId="2" fontId="11" fillId="5" borderId="5" xfId="0" applyNumberFormat="1" applyFont="1" applyFill="1" applyBorder="1" applyAlignment="1">
      <alignment horizontal="center" vertical="center"/>
    </xf>
    <xf numFmtId="2" fontId="11" fillId="5" borderId="7" xfId="0" applyNumberFormat="1" applyFont="1" applyFill="1" applyBorder="1" applyAlignment="1">
      <alignment horizontal="center" vertical="center"/>
    </xf>
    <xf numFmtId="0" fontId="53" fillId="5" borderId="6"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2" fontId="11" fillId="5" borderId="8" xfId="0" applyNumberFormat="1" applyFont="1" applyFill="1" applyBorder="1" applyAlignment="1">
      <alignment horizontal="center"/>
    </xf>
    <xf numFmtId="2" fontId="11" fillId="5" borderId="0" xfId="0" applyNumberFormat="1" applyFont="1" applyFill="1" applyAlignment="1">
      <alignment horizontal="center"/>
    </xf>
    <xf numFmtId="2" fontId="11" fillId="5" borderId="4" xfId="0" applyNumberFormat="1" applyFont="1" applyFill="1" applyBorder="1" applyAlignment="1">
      <alignment horizontal="center"/>
    </xf>
    <xf numFmtId="0" fontId="4" fillId="0" borderId="4" xfId="0" applyFont="1" applyBorder="1" applyAlignment="1">
      <alignment horizontal="left" vertical="center" wrapText="1"/>
    </xf>
    <xf numFmtId="2" fontId="4" fillId="0" borderId="8" xfId="0" applyNumberFormat="1" applyFont="1" applyBorder="1" applyAlignment="1">
      <alignment horizontal="center" vertical="center"/>
    </xf>
    <xf numFmtId="2" fontId="4" fillId="0" borderId="0" xfId="0" applyNumberFormat="1" applyFont="1" applyAlignment="1">
      <alignment horizontal="center" vertical="center"/>
    </xf>
    <xf numFmtId="0" fontId="5" fillId="0" borderId="8"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xf>
    <xf numFmtId="2" fontId="4" fillId="0" borderId="35" xfId="0" applyNumberFormat="1" applyFont="1" applyBorder="1" applyAlignment="1">
      <alignment horizontal="center" vertical="center"/>
    </xf>
    <xf numFmtId="0" fontId="13" fillId="0" borderId="8" xfId="0" applyFont="1" applyBorder="1" applyAlignment="1">
      <alignment horizontal="left"/>
    </xf>
    <xf numFmtId="0" fontId="13" fillId="0" borderId="0" xfId="0" applyFont="1" applyAlignment="1">
      <alignment horizontal="left"/>
    </xf>
    <xf numFmtId="0" fontId="13" fillId="0" borderId="4" xfId="0" applyFont="1" applyBorder="1" applyAlignment="1">
      <alignment horizontal="left"/>
    </xf>
    <xf numFmtId="0" fontId="53" fillId="5" borderId="8" xfId="0" applyFont="1" applyFill="1" applyBorder="1" applyAlignment="1">
      <alignment horizontal="center" vertical="center" wrapText="1"/>
    </xf>
    <xf numFmtId="0" fontId="53" fillId="5" borderId="0" xfId="0" applyFont="1" applyFill="1" applyAlignment="1">
      <alignment horizontal="center" vertical="center" wrapText="1"/>
    </xf>
    <xf numFmtId="0" fontId="53" fillId="5" borderId="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4" fillId="0" borderId="6"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4" fillId="0" borderId="8" xfId="0" applyFont="1" applyBorder="1" applyAlignment="1">
      <alignment horizontal="left"/>
    </xf>
    <xf numFmtId="0" fontId="64" fillId="0" borderId="0" xfId="0" applyFont="1" applyAlignment="1">
      <alignment horizontal="left"/>
    </xf>
    <xf numFmtId="0" fontId="64" fillId="0" borderId="4" xfId="0" applyFont="1" applyBorder="1" applyAlignment="1">
      <alignment horizontal="left"/>
    </xf>
    <xf numFmtId="0" fontId="64" fillId="0" borderId="8" xfId="0" applyFont="1" applyBorder="1"/>
    <xf numFmtId="0" fontId="64" fillId="0" borderId="0" xfId="0" applyFont="1"/>
    <xf numFmtId="0" fontId="64" fillId="0" borderId="4" xfId="0" applyFont="1" applyBorder="1"/>
    <xf numFmtId="0" fontId="43" fillId="0" borderId="8" xfId="0" applyFont="1" applyBorder="1" applyAlignment="1">
      <alignment horizontal="left"/>
    </xf>
    <xf numFmtId="0" fontId="43" fillId="0" borderId="0" xfId="0" applyFont="1" applyAlignment="1">
      <alignment horizontal="left"/>
    </xf>
    <xf numFmtId="0" fontId="43" fillId="0" borderId="4" xfId="0" applyFont="1" applyBorder="1" applyAlignment="1">
      <alignment horizontal="left"/>
    </xf>
    <xf numFmtId="0" fontId="13" fillId="0" borderId="8" xfId="0" applyFont="1" applyBorder="1"/>
    <xf numFmtId="0" fontId="13" fillId="0" borderId="0" xfId="0" applyFont="1"/>
    <xf numFmtId="0" fontId="13" fillId="0" borderId="4" xfId="0" applyFont="1" applyBorder="1"/>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8" xfId="0" applyFont="1" applyFill="1" applyBorder="1" applyAlignment="1">
      <alignment horizontal="center" wrapText="1"/>
    </xf>
    <xf numFmtId="0" fontId="11" fillId="5" borderId="0" xfId="0" applyFont="1" applyFill="1" applyAlignment="1">
      <alignment horizontal="center" wrapText="1"/>
    </xf>
    <xf numFmtId="0" fontId="11" fillId="5" borderId="45" xfId="0" applyFont="1" applyFill="1" applyBorder="1" applyAlignment="1">
      <alignment horizontal="center" wrapText="1"/>
    </xf>
    <xf numFmtId="0" fontId="39" fillId="0" borderId="77" xfId="0" applyFont="1" applyBorder="1" applyAlignment="1">
      <alignment horizontal="left" vertical="center"/>
    </xf>
    <xf numFmtId="0" fontId="39" fillId="0" borderId="5" xfId="0" applyFont="1" applyBorder="1" applyAlignment="1">
      <alignment horizontal="left" vertical="center"/>
    </xf>
    <xf numFmtId="0" fontId="39" fillId="0" borderId="7" xfId="0" applyFont="1" applyBorder="1" applyAlignment="1">
      <alignment horizontal="left" vertical="center"/>
    </xf>
    <xf numFmtId="0" fontId="53" fillId="5" borderId="6" xfId="0" applyFont="1" applyFill="1" applyBorder="1" applyAlignment="1">
      <alignment horizontal="center" vertical="center"/>
    </xf>
    <xf numFmtId="0" fontId="53" fillId="5" borderId="5" xfId="0" applyFont="1" applyFill="1" applyBorder="1" applyAlignment="1">
      <alignment horizontal="center" vertical="center"/>
    </xf>
    <xf numFmtId="0" fontId="53" fillId="5" borderId="7" xfId="0" applyFont="1" applyFill="1" applyBorder="1" applyAlignment="1">
      <alignment horizontal="center" vertical="center"/>
    </xf>
    <xf numFmtId="0" fontId="43" fillId="0" borderId="8" xfId="0" applyFont="1" applyBorder="1" applyAlignment="1">
      <alignment vertical="center"/>
    </xf>
    <xf numFmtId="0" fontId="43" fillId="0" borderId="0" xfId="0" applyFont="1" applyAlignment="1">
      <alignment vertical="center"/>
    </xf>
    <xf numFmtId="0" fontId="43" fillId="0" borderId="4" xfId="0" applyFont="1" applyBorder="1" applyAlignment="1">
      <alignment vertical="center"/>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4"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1" xfId="0" applyFont="1" applyBorder="1" applyAlignment="1">
      <alignment horizontal="left" vertical="center" wrapText="1" indent="1"/>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1" fillId="5" borderId="78" xfId="0" applyFont="1" applyFill="1" applyBorder="1" applyAlignment="1">
      <alignment horizontal="center" vertical="center"/>
    </xf>
    <xf numFmtId="0" fontId="11" fillId="5" borderId="50" xfId="0" applyFont="1" applyFill="1" applyBorder="1" applyAlignment="1">
      <alignment horizontal="center" vertical="center"/>
    </xf>
    <xf numFmtId="0" fontId="4" fillId="0" borderId="79" xfId="0" applyFont="1" applyBorder="1" applyAlignment="1">
      <alignment horizontal="left" vertical="center"/>
    </xf>
    <xf numFmtId="0" fontId="4" fillId="0" borderId="44" xfId="0" applyFont="1" applyBorder="1" applyAlignment="1">
      <alignment horizontal="left" vertical="center"/>
    </xf>
    <xf numFmtId="0" fontId="44" fillId="0" borderId="44" xfId="0" applyFont="1" applyBorder="1" applyAlignment="1">
      <alignment horizontal="left" vertical="center"/>
    </xf>
    <xf numFmtId="0" fontId="44" fillId="0" borderId="0" xfId="0" applyFont="1" applyAlignment="1">
      <alignment horizontal="left" vertical="center"/>
    </xf>
    <xf numFmtId="0" fontId="44" fillId="0" borderId="4" xfId="0" applyFont="1" applyBorder="1" applyAlignment="1">
      <alignment horizontal="left" vertical="center"/>
    </xf>
    <xf numFmtId="0" fontId="11" fillId="5" borderId="35" xfId="0" applyFont="1" applyFill="1" applyBorder="1" applyAlignment="1">
      <alignment horizontal="center" vertical="center"/>
    </xf>
    <xf numFmtId="0" fontId="11" fillId="5" borderId="8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39" fillId="0" borderId="44" xfId="0" applyFont="1" applyBorder="1" applyAlignment="1">
      <alignment horizontal="left" vertical="center"/>
    </xf>
    <xf numFmtId="0" fontId="39" fillId="0" borderId="0" xfId="0" applyFont="1" applyAlignment="1">
      <alignment horizontal="left" vertical="center"/>
    </xf>
    <xf numFmtId="0" fontId="39" fillId="0" borderId="4" xfId="0" applyFont="1" applyBorder="1" applyAlignment="1">
      <alignment horizontal="left" vertical="center"/>
    </xf>
    <xf numFmtId="0" fontId="11" fillId="5" borderId="10"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1" xfId="0" applyFont="1" applyFill="1" applyBorder="1" applyAlignment="1">
      <alignment horizontal="center" vertical="center"/>
    </xf>
    <xf numFmtId="0" fontId="39" fillId="0" borderId="79" xfId="0" applyFont="1" applyBorder="1" applyAlignment="1">
      <alignment horizontal="left" vertical="center"/>
    </xf>
    <xf numFmtId="0" fontId="39" fillId="0" borderId="9" xfId="0" applyFont="1" applyBorder="1" applyAlignment="1">
      <alignment horizontal="left" vertical="center"/>
    </xf>
    <xf numFmtId="0" fontId="39" fillId="0" borderId="11" xfId="0" applyFont="1" applyBorder="1" applyAlignment="1">
      <alignment horizontal="left" vertical="center"/>
    </xf>
    <xf numFmtId="0" fontId="1" fillId="4" borderId="35" xfId="0" applyFont="1" applyFill="1" applyBorder="1" applyAlignment="1">
      <alignment horizontal="center"/>
    </xf>
    <xf numFmtId="4" fontId="0" fillId="4" borderId="35" xfId="0" applyNumberFormat="1" applyFill="1" applyBorder="1" applyAlignment="1" applyProtection="1">
      <alignment horizontal="center"/>
      <protection locked="0"/>
    </xf>
    <xf numFmtId="4" fontId="0" fillId="4" borderId="35" xfId="0" applyNumberFormat="1" applyFill="1" applyBorder="1" applyAlignment="1">
      <alignment horizontal="center"/>
    </xf>
    <xf numFmtId="169" fontId="0" fillId="4" borderId="83" xfId="0" applyNumberFormat="1" applyFill="1" applyBorder="1" applyAlignment="1">
      <alignment horizontal="center"/>
    </xf>
    <xf numFmtId="169" fontId="0" fillId="4" borderId="35" xfId="0" applyNumberFormat="1" applyFill="1" applyBorder="1" applyAlignment="1">
      <alignment horizontal="center"/>
    </xf>
    <xf numFmtId="0" fontId="1" fillId="4" borderId="0" xfId="0" applyFont="1" applyFill="1" applyAlignment="1">
      <alignment horizontal="right"/>
    </xf>
    <xf numFmtId="0" fontId="0" fillId="4" borderId="35" xfId="0" applyFill="1" applyBorder="1" applyAlignment="1">
      <alignment horizontal="center"/>
    </xf>
    <xf numFmtId="4" fontId="0" fillId="4" borderId="84" xfId="0" applyNumberFormat="1" applyFill="1" applyBorder="1" applyAlignment="1">
      <alignment horizontal="center"/>
    </xf>
    <xf numFmtId="0" fontId="22" fillId="4" borderId="0" xfId="1" applyFill="1" applyAlignment="1">
      <alignment horizontal="center"/>
    </xf>
    <xf numFmtId="0" fontId="66" fillId="4" borderId="0" xfId="1" applyFont="1" applyFill="1" applyAlignment="1">
      <alignment horizontal="center"/>
    </xf>
    <xf numFmtId="4" fontId="0" fillId="4" borderId="82" xfId="0" applyNumberFormat="1" applyFill="1" applyBorder="1" applyAlignment="1">
      <alignment horizontal="center"/>
    </xf>
    <xf numFmtId="0" fontId="36" fillId="4" borderId="6" xfId="0" applyFont="1" applyFill="1" applyBorder="1" applyAlignment="1">
      <alignment horizontal="left"/>
    </xf>
    <xf numFmtId="0" fontId="36" fillId="4" borderId="5" xfId="0" applyFont="1" applyFill="1" applyBorder="1" applyAlignment="1">
      <alignment horizontal="left"/>
    </xf>
    <xf numFmtId="0" fontId="36" fillId="4" borderId="7" xfId="0" applyFont="1" applyFill="1" applyBorder="1" applyAlignment="1">
      <alignment horizontal="left"/>
    </xf>
    <xf numFmtId="0" fontId="37" fillId="4" borderId="8" xfId="0" applyFont="1" applyFill="1" applyBorder="1" applyAlignment="1">
      <alignment horizontal="left"/>
    </xf>
    <xf numFmtId="0" fontId="37" fillId="4" borderId="0" xfId="0" applyFont="1" applyFill="1" applyAlignment="1">
      <alignment horizontal="left"/>
    </xf>
    <xf numFmtId="0" fontId="37" fillId="4" borderId="4" xfId="0" applyFont="1" applyFill="1" applyBorder="1" applyAlignment="1">
      <alignment horizontal="left"/>
    </xf>
    <xf numFmtId="0" fontId="4" fillId="0" borderId="50" xfId="0" applyFont="1" applyBorder="1" applyAlignment="1">
      <alignment horizontal="left"/>
    </xf>
    <xf numFmtId="0" fontId="9" fillId="2" borderId="44" xfId="0" applyFont="1" applyFill="1" applyBorder="1" applyAlignment="1">
      <alignment horizontal="left"/>
    </xf>
    <xf numFmtId="0" fontId="9" fillId="2" borderId="0" xfId="0" applyFont="1" applyFill="1" applyAlignment="1">
      <alignment horizontal="left"/>
    </xf>
    <xf numFmtId="0" fontId="9" fillId="2" borderId="45" xfId="0" applyFont="1" applyFill="1" applyBorder="1" applyAlignment="1">
      <alignment horizontal="left"/>
    </xf>
    <xf numFmtId="0" fontId="4" fillId="0" borderId="46" xfId="0" applyFont="1" applyBorder="1" applyAlignment="1">
      <alignment horizontal="right" vertical="center" wrapText="1"/>
    </xf>
    <xf numFmtId="0" fontId="4" fillId="0" borderId="47" xfId="0" applyFont="1" applyBorder="1" applyAlignment="1">
      <alignment horizontal="right" vertical="center" wrapText="1"/>
    </xf>
    <xf numFmtId="0" fontId="39" fillId="0" borderId="0" xfId="0" applyFont="1" applyAlignment="1">
      <alignment horizontal="center" vertical="center"/>
    </xf>
    <xf numFmtId="0" fontId="4" fillId="0" borderId="47" xfId="0" applyFont="1" applyBorder="1" applyAlignment="1">
      <alignment horizontal="right"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4" fillId="0" borderId="0" xfId="0" applyFont="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0" fontId="40" fillId="0" borderId="0" xfId="0" applyFont="1" applyAlignment="1">
      <alignment horizontal="center" vertical="center"/>
    </xf>
    <xf numFmtId="14" fontId="4" fillId="0" borderId="45" xfId="0" applyNumberFormat="1" applyFont="1" applyBorder="1" applyAlignment="1" applyProtection="1">
      <alignment horizontal="center" vertical="center"/>
      <protection locked="0"/>
    </xf>
    <xf numFmtId="0" fontId="4" fillId="0" borderId="49" xfId="0" applyFont="1" applyBorder="1" applyAlignment="1">
      <alignment horizontal="right" vertical="center"/>
    </xf>
    <xf numFmtId="0" fontId="4" fillId="0" borderId="50" xfId="0" applyFont="1" applyBorder="1" applyAlignment="1">
      <alignment horizontal="right" vertical="center"/>
    </xf>
    <xf numFmtId="14" fontId="4" fillId="0" borderId="0" xfId="0" applyNumberFormat="1" applyFont="1" applyAlignment="1">
      <alignment horizontal="right" vertical="center"/>
    </xf>
    <xf numFmtId="0" fontId="4" fillId="0" borderId="45" xfId="0" applyFont="1" applyBorder="1" applyAlignment="1">
      <alignment horizontal="center" vertical="center"/>
    </xf>
    <xf numFmtId="0" fontId="9" fillId="2" borderId="41" xfId="0" applyFont="1" applyFill="1" applyBorder="1" applyAlignment="1">
      <alignment horizontal="left"/>
    </xf>
    <xf numFmtId="0" fontId="9" fillId="2" borderId="42" xfId="0" applyFont="1" applyFill="1" applyBorder="1" applyAlignment="1">
      <alignment horizontal="left"/>
    </xf>
    <xf numFmtId="0" fontId="9" fillId="2" borderId="43" xfId="0" applyFont="1" applyFill="1" applyBorder="1" applyAlignment="1">
      <alignment horizontal="left"/>
    </xf>
    <xf numFmtId="0" fontId="11" fillId="5" borderId="41" xfId="0" applyFont="1" applyFill="1" applyBorder="1" applyAlignment="1">
      <alignment horizontal="center" wrapText="1"/>
    </xf>
    <xf numFmtId="0" fontId="11" fillId="5" borderId="42" xfId="0" applyFont="1" applyFill="1" applyBorder="1" applyAlignment="1">
      <alignment horizontal="center" wrapText="1"/>
    </xf>
    <xf numFmtId="0" fontId="11" fillId="5" borderId="43" xfId="0" applyFont="1" applyFill="1" applyBorder="1" applyAlignment="1">
      <alignment horizontal="center"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2" fontId="11" fillId="5" borderId="41" xfId="0" applyNumberFormat="1" applyFont="1" applyFill="1" applyBorder="1" applyAlignment="1">
      <alignment horizontal="center" wrapText="1"/>
    </xf>
    <xf numFmtId="2" fontId="11" fillId="5" borderId="42" xfId="0" applyNumberFormat="1" applyFont="1" applyFill="1" applyBorder="1" applyAlignment="1">
      <alignment horizontal="center" wrapText="1"/>
    </xf>
    <xf numFmtId="2" fontId="11" fillId="5" borderId="43" xfId="0" applyNumberFormat="1" applyFont="1" applyFill="1" applyBorder="1" applyAlignment="1">
      <alignment horizontal="center" wrapText="1"/>
    </xf>
    <xf numFmtId="0" fontId="11" fillId="5" borderId="46" xfId="0" applyFont="1" applyFill="1" applyBorder="1" applyAlignment="1">
      <alignment horizontal="center" wrapText="1"/>
    </xf>
    <xf numFmtId="0" fontId="11" fillId="5" borderId="47" xfId="0" applyFont="1" applyFill="1" applyBorder="1" applyAlignment="1">
      <alignment horizontal="center" wrapText="1"/>
    </xf>
    <xf numFmtId="0" fontId="11" fillId="5" borderId="48" xfId="0" applyFont="1" applyFill="1" applyBorder="1" applyAlignment="1">
      <alignment horizontal="center" wrapText="1"/>
    </xf>
    <xf numFmtId="0" fontId="39" fillId="0" borderId="46" xfId="0" applyFont="1" applyBorder="1" applyAlignment="1">
      <alignment horizontal="right"/>
    </xf>
    <xf numFmtId="0" fontId="39" fillId="0" borderId="47" xfId="0" applyFont="1" applyBorder="1" applyAlignment="1">
      <alignment horizontal="right"/>
    </xf>
    <xf numFmtId="0" fontId="39" fillId="0" borderId="48" xfId="0" applyFont="1" applyBorder="1" applyAlignment="1">
      <alignment horizontal="right"/>
    </xf>
    <xf numFmtId="0" fontId="43" fillId="0" borderId="46" xfId="0" applyFont="1" applyBorder="1" applyAlignment="1">
      <alignment horizontal="center"/>
    </xf>
    <xf numFmtId="0" fontId="43" fillId="0" borderId="47" xfId="0" applyFont="1" applyBorder="1" applyAlignment="1">
      <alignment horizontal="center"/>
    </xf>
    <xf numFmtId="0" fontId="43" fillId="0" borderId="48" xfId="0" applyFont="1" applyBorder="1" applyAlignment="1">
      <alignment horizontal="center"/>
    </xf>
    <xf numFmtId="0" fontId="4" fillId="0" borderId="44" xfId="0" applyFont="1" applyBorder="1" applyAlignment="1">
      <alignment horizontal="right" vertical="center"/>
    </xf>
    <xf numFmtId="0" fontId="4" fillId="0" borderId="45" xfId="0" applyFont="1" applyBorder="1" applyAlignment="1" applyProtection="1">
      <alignment horizontal="center" vertical="center"/>
      <protection locked="0"/>
    </xf>
    <xf numFmtId="0" fontId="39" fillId="0" borderId="49" xfId="0" applyFont="1" applyBorder="1" applyAlignment="1">
      <alignment horizontal="right" vertical="center"/>
    </xf>
    <xf numFmtId="0" fontId="39" fillId="0" borderId="50" xfId="0" applyFont="1" applyBorder="1" applyAlignment="1">
      <alignment horizontal="right" vertical="center"/>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11" fillId="5" borderId="49" xfId="0" applyFont="1" applyFill="1" applyBorder="1" applyAlignment="1">
      <alignment horizontal="center" vertical="top" wrapText="1"/>
    </xf>
    <xf numFmtId="0" fontId="11" fillId="5" borderId="50" xfId="0" applyFont="1" applyFill="1" applyBorder="1" applyAlignment="1">
      <alignment horizontal="center" vertical="top" wrapText="1"/>
    </xf>
    <xf numFmtId="0" fontId="11" fillId="5" borderId="51" xfId="0" applyFont="1" applyFill="1" applyBorder="1" applyAlignment="1">
      <alignment horizontal="center" vertical="top" wrapText="1"/>
    </xf>
    <xf numFmtId="0" fontId="4" fillId="0" borderId="49" xfId="0" applyFont="1" applyBorder="1" applyAlignment="1">
      <alignment horizontal="right"/>
    </xf>
    <xf numFmtId="0" fontId="4" fillId="0" borderId="50" xfId="0" applyFont="1" applyBorder="1" applyAlignment="1">
      <alignment horizontal="right"/>
    </xf>
    <xf numFmtId="0" fontId="4" fillId="0" borderId="51" xfId="0" applyFont="1" applyBorder="1" applyAlignment="1">
      <alignment horizontal="right"/>
    </xf>
    <xf numFmtId="0" fontId="4" fillId="0" borderId="44" xfId="0" applyFont="1" applyBorder="1" applyAlignment="1">
      <alignment horizontal="left"/>
    </xf>
    <xf numFmtId="0" fontId="4" fillId="0" borderId="0" xfId="0" applyFont="1" applyAlignment="1">
      <alignment horizontal="left"/>
    </xf>
    <xf numFmtId="0" fontId="4" fillId="0" borderId="45" xfId="0" applyFont="1" applyBorder="1" applyAlignment="1">
      <alignment horizontal="left"/>
    </xf>
    <xf numFmtId="0" fontId="11" fillId="5" borderId="44" xfId="0" applyFont="1" applyFill="1" applyBorder="1" applyAlignment="1">
      <alignment horizontal="center" wrapText="1"/>
    </xf>
    <xf numFmtId="0" fontId="4" fillId="0" borderId="46" xfId="0" applyFont="1" applyBorder="1" applyAlignment="1">
      <alignment horizontal="right"/>
    </xf>
    <xf numFmtId="0" fontId="4" fillId="0" borderId="47" xfId="0" applyFont="1" applyBorder="1" applyAlignment="1">
      <alignment horizontal="right"/>
    </xf>
    <xf numFmtId="0" fontId="4" fillId="0" borderId="48" xfId="0" applyFont="1" applyBorder="1" applyAlignment="1">
      <alignment horizontal="right"/>
    </xf>
    <xf numFmtId="0" fontId="4" fillId="0" borderId="44" xfId="0" applyFont="1" applyBorder="1" applyAlignment="1">
      <alignment horizontal="right"/>
    </xf>
    <xf numFmtId="0" fontId="4" fillId="0" borderId="45" xfId="0" applyFont="1" applyBorder="1" applyAlignment="1">
      <alignment horizontal="right"/>
    </xf>
    <xf numFmtId="0" fontId="39" fillId="0" borderId="49" xfId="0" applyFont="1" applyBorder="1" applyAlignment="1">
      <alignment horizontal="left"/>
    </xf>
    <xf numFmtId="0" fontId="39" fillId="0" borderId="50" xfId="0" applyFont="1" applyBorder="1" applyAlignment="1">
      <alignment horizontal="left"/>
    </xf>
    <xf numFmtId="0" fontId="39" fillId="0" borderId="51" xfId="0" applyFont="1" applyBorder="1" applyAlignment="1">
      <alignment horizontal="left"/>
    </xf>
    <xf numFmtId="0" fontId="44" fillId="0" borderId="44" xfId="0" applyFont="1" applyBorder="1" applyAlignment="1">
      <alignment horizontal="right"/>
    </xf>
    <xf numFmtId="0" fontId="44" fillId="0" borderId="0" xfId="0" applyFont="1" applyAlignment="1">
      <alignment horizontal="right"/>
    </xf>
    <xf numFmtId="0" fontId="44" fillId="0" borderId="45" xfId="0" applyFont="1" applyBorder="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11" fillId="5" borderId="49" xfId="0" applyFont="1" applyFill="1" applyBorder="1" applyAlignment="1">
      <alignment horizontal="center" vertical="top"/>
    </xf>
    <xf numFmtId="0" fontId="11" fillId="5" borderId="50" xfId="0" applyFont="1" applyFill="1" applyBorder="1" applyAlignment="1">
      <alignment horizontal="center" vertical="top"/>
    </xf>
    <xf numFmtId="0" fontId="11" fillId="5" borderId="51" xfId="0" applyFont="1" applyFill="1" applyBorder="1" applyAlignment="1">
      <alignment horizontal="center" vertical="top"/>
    </xf>
    <xf numFmtId="0" fontId="39" fillId="0" borderId="44" xfId="0" applyFont="1" applyBorder="1" applyAlignment="1">
      <alignment horizontal="left"/>
    </xf>
    <xf numFmtId="0" fontId="39" fillId="0" borderId="0" xfId="0" applyFont="1" applyAlignment="1">
      <alignment horizontal="left"/>
    </xf>
    <xf numFmtId="0" fontId="39" fillId="0" borderId="45" xfId="0" applyFont="1" applyBorder="1" applyAlignment="1">
      <alignment horizontal="left"/>
    </xf>
    <xf numFmtId="0" fontId="39" fillId="0" borderId="44" xfId="0" applyFont="1" applyBorder="1" applyAlignment="1">
      <alignment horizontal="right" vertical="center" wrapText="1"/>
    </xf>
    <xf numFmtId="0" fontId="39" fillId="0" borderId="0" xfId="0" applyFont="1" applyAlignment="1">
      <alignment horizontal="right" vertical="center" wrapText="1"/>
    </xf>
    <xf numFmtId="0" fontId="39" fillId="0" borderId="45" xfId="0" applyFont="1" applyBorder="1" applyAlignment="1">
      <alignment horizontal="right" vertical="center" wrapText="1"/>
    </xf>
    <xf numFmtId="0" fontId="39" fillId="0" borderId="55" xfId="0" applyFont="1" applyBorder="1" applyAlignment="1" applyProtection="1">
      <alignment horizontal="center" vertical="center"/>
      <protection locked="0"/>
    </xf>
    <xf numFmtId="0" fontId="39" fillId="0" borderId="49" xfId="0" applyFont="1" applyBorder="1" applyAlignment="1">
      <alignment horizontal="left" vertical="center"/>
    </xf>
    <xf numFmtId="0" fontId="39" fillId="0" borderId="49" xfId="0" applyFont="1" applyBorder="1" applyAlignment="1">
      <alignment horizontal="right"/>
    </xf>
    <xf numFmtId="0" fontId="39" fillId="0" borderId="50" xfId="0" applyFont="1" applyBorder="1" applyAlignment="1">
      <alignment horizontal="right"/>
    </xf>
    <xf numFmtId="0" fontId="39" fillId="0" borderId="51" xfId="0" applyFont="1" applyBorder="1" applyAlignment="1">
      <alignment horizontal="right"/>
    </xf>
    <xf numFmtId="0" fontId="43" fillId="0" borderId="4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xf>
    <xf numFmtId="0" fontId="11" fillId="5" borderId="41" xfId="0" applyFont="1" applyFill="1" applyBorder="1" applyAlignment="1">
      <alignment horizontal="left"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45" fillId="0" borderId="42" xfId="0" applyFont="1" applyBorder="1" applyAlignment="1">
      <alignment horizontal="center" vertical="center"/>
    </xf>
    <xf numFmtId="0" fontId="45" fillId="0" borderId="43" xfId="0" applyFont="1" applyBorder="1" applyAlignment="1">
      <alignment horizontal="center" vertical="center"/>
    </xf>
    <xf numFmtId="0" fontId="11" fillId="5" borderId="46"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39" fillId="0" borderId="44" xfId="0" applyFont="1" applyBorder="1" applyAlignment="1">
      <alignment horizontal="right"/>
    </xf>
    <xf numFmtId="0" fontId="39" fillId="0" borderId="0" xfId="0" applyFont="1" applyAlignment="1">
      <alignment horizontal="right"/>
    </xf>
    <xf numFmtId="0" fontId="39" fillId="0" borderId="45" xfId="0" applyFont="1" applyBorder="1" applyAlignment="1">
      <alignment horizontal="right"/>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6" fillId="0" borderId="44" xfId="0" applyFont="1" applyBorder="1" applyAlignment="1">
      <alignment horizontal="right"/>
    </xf>
    <xf numFmtId="0" fontId="46" fillId="0" borderId="0" xfId="0" applyFont="1" applyAlignment="1">
      <alignment horizontal="right"/>
    </xf>
    <xf numFmtId="0" fontId="46" fillId="0" borderId="45" xfId="0" applyFont="1" applyBorder="1" applyAlignment="1">
      <alignment horizontal="right"/>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50" fillId="6" borderId="10" xfId="0" applyFont="1" applyFill="1" applyBorder="1" applyAlignment="1">
      <alignment horizontal="left"/>
    </xf>
    <xf numFmtId="0" fontId="50" fillId="6" borderId="9" xfId="0" applyFont="1" applyFill="1" applyBorder="1" applyAlignment="1">
      <alignment horizontal="left"/>
    </xf>
    <xf numFmtId="0" fontId="51" fillId="6" borderId="9" xfId="0" applyFont="1" applyFill="1" applyBorder="1" applyAlignment="1">
      <alignment horizontal="left"/>
    </xf>
    <xf numFmtId="0" fontId="51" fillId="6" borderId="11" xfId="0" applyFont="1" applyFill="1" applyBorder="1" applyAlignment="1">
      <alignment horizontal="left"/>
    </xf>
    <xf numFmtId="0" fontId="4" fillId="0" borderId="42" xfId="0" applyFont="1" applyBorder="1" applyAlignment="1">
      <alignment horizontal="center"/>
    </xf>
    <xf numFmtId="0" fontId="4" fillId="0" borderId="43" xfId="0" applyFont="1" applyBorder="1" applyAlignment="1">
      <alignment horizontal="center"/>
    </xf>
    <xf numFmtId="0" fontId="4" fillId="5" borderId="41" xfId="0" applyFont="1" applyFill="1" applyBorder="1" applyAlignment="1">
      <alignment horizontal="center"/>
    </xf>
    <xf numFmtId="0" fontId="4" fillId="5" borderId="42" xfId="0" applyFont="1" applyFill="1" applyBorder="1" applyAlignment="1">
      <alignment horizontal="center"/>
    </xf>
    <xf numFmtId="0" fontId="4" fillId="5" borderId="43" xfId="0" applyFont="1" applyFill="1" applyBorder="1" applyAlignment="1">
      <alignment horizontal="center"/>
    </xf>
    <xf numFmtId="0" fontId="48" fillId="6" borderId="56" xfId="0" applyFont="1" applyFill="1" applyBorder="1" applyAlignment="1">
      <alignment horizontal="left"/>
    </xf>
    <xf numFmtId="0" fontId="48" fillId="6" borderId="57" xfId="0" applyFont="1" applyFill="1" applyBorder="1" applyAlignment="1">
      <alignment horizontal="left"/>
    </xf>
    <xf numFmtId="0" fontId="48" fillId="6" borderId="58" xfId="0" applyFont="1" applyFill="1" applyBorder="1" applyAlignment="1">
      <alignment horizontal="left"/>
    </xf>
    <xf numFmtId="0" fontId="49" fillId="6" borderId="59" xfId="0" applyFont="1" applyFill="1" applyBorder="1" applyAlignment="1">
      <alignment horizontal="left"/>
    </xf>
    <xf numFmtId="0" fontId="49" fillId="6" borderId="13" xfId="0" applyFont="1" applyFill="1" applyBorder="1" applyAlignment="1">
      <alignment horizontal="left"/>
    </xf>
    <xf numFmtId="0" fontId="49" fillId="6" borderId="60" xfId="0" applyFont="1" applyFill="1" applyBorder="1" applyAlignment="1">
      <alignment horizontal="left"/>
    </xf>
    <xf numFmtId="0" fontId="0" fillId="5" borderId="55" xfId="0" applyFill="1" applyBorder="1" applyAlignment="1">
      <alignment horizontal="center"/>
    </xf>
    <xf numFmtId="0" fontId="0" fillId="5" borderId="54" xfId="0" applyFill="1" applyBorder="1" applyAlignment="1">
      <alignment horizontal="center"/>
    </xf>
    <xf numFmtId="0" fontId="4" fillId="0" borderId="46" xfId="0" applyFont="1" applyBorder="1" applyAlignment="1">
      <alignment horizontal="right" wrapText="1"/>
    </xf>
    <xf numFmtId="0" fontId="4" fillId="0" borderId="48" xfId="0" applyFont="1" applyBorder="1" applyAlignment="1">
      <alignment horizontal="right" wrapText="1"/>
    </xf>
    <xf numFmtId="0" fontId="4" fillId="0" borderId="49" xfId="0" applyFont="1" applyBorder="1" applyAlignment="1">
      <alignment horizontal="right" wrapText="1"/>
    </xf>
    <xf numFmtId="0" fontId="4" fillId="0" borderId="45" xfId="0" applyFont="1" applyBorder="1" applyAlignment="1">
      <alignment horizontal="right" wrapText="1"/>
    </xf>
    <xf numFmtId="0" fontId="4" fillId="0" borderId="53" xfId="0" applyFont="1" applyBorder="1" applyAlignment="1">
      <alignment horizontal="center"/>
    </xf>
    <xf numFmtId="0" fontId="4" fillId="0" borderId="55"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52" fillId="5" borderId="46" xfId="0" applyFont="1" applyFill="1" applyBorder="1" applyAlignment="1">
      <alignment horizontal="center"/>
    </xf>
    <xf numFmtId="0" fontId="52" fillId="5" borderId="47" xfId="0" applyFont="1" applyFill="1" applyBorder="1" applyAlignment="1">
      <alignment horizontal="center"/>
    </xf>
    <xf numFmtId="0" fontId="52" fillId="5" borderId="48" xfId="0" applyFont="1" applyFill="1" applyBorder="1" applyAlignment="1">
      <alignment horizontal="center"/>
    </xf>
    <xf numFmtId="0" fontId="4" fillId="5" borderId="44" xfId="0" applyFont="1" applyFill="1" applyBorder="1" applyAlignment="1">
      <alignment horizontal="center"/>
    </xf>
    <xf numFmtId="0" fontId="4" fillId="5" borderId="50" xfId="0" applyFont="1" applyFill="1" applyBorder="1" applyAlignment="1">
      <alignment horizontal="center"/>
    </xf>
    <xf numFmtId="0" fontId="4" fillId="5" borderId="51" xfId="0" applyFont="1" applyFill="1" applyBorder="1" applyAlignment="1">
      <alignment horizontal="center"/>
    </xf>
    <xf numFmtId="0" fontId="4" fillId="0" borderId="46" xfId="0" applyFont="1" applyBorder="1" applyAlignment="1">
      <alignment horizontal="center"/>
    </xf>
    <xf numFmtId="0" fontId="4" fillId="0" borderId="48" xfId="0" applyFont="1" applyBorder="1" applyAlignment="1">
      <alignment horizontal="center"/>
    </xf>
    <xf numFmtId="0" fontId="4" fillId="0" borderId="47" xfId="0" applyFont="1" applyBorder="1" applyAlignment="1">
      <alignment horizont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39" fillId="0" borderId="4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51" xfId="0" applyFont="1" applyBorder="1" applyAlignment="1" applyProtection="1">
      <alignment horizontal="center" vertical="center" wrapText="1"/>
      <protection locked="0"/>
    </xf>
    <xf numFmtId="2" fontId="11" fillId="5" borderId="46" xfId="0" applyNumberFormat="1" applyFont="1" applyFill="1" applyBorder="1" applyAlignment="1">
      <alignment horizontal="center"/>
    </xf>
    <xf numFmtId="2" fontId="11" fillId="5" borderId="47" xfId="0" applyNumberFormat="1" applyFont="1" applyFill="1" applyBorder="1" applyAlignment="1">
      <alignment horizontal="center"/>
    </xf>
    <xf numFmtId="2" fontId="11" fillId="5" borderId="48" xfId="0" applyNumberFormat="1" applyFont="1" applyFill="1" applyBorder="1" applyAlignment="1">
      <alignment horizontal="center"/>
    </xf>
    <xf numFmtId="0" fontId="4" fillId="0" borderId="46" xfId="0" applyFont="1" applyBorder="1" applyAlignment="1">
      <alignment horizontal="left"/>
    </xf>
    <xf numFmtId="0" fontId="4" fillId="0" borderId="48" xfId="0" applyFont="1" applyBorder="1" applyAlignment="1">
      <alignment horizontal="left"/>
    </xf>
    <xf numFmtId="0" fontId="4" fillId="0" borderId="49" xfId="0" applyFont="1" applyBorder="1" applyAlignment="1">
      <alignment horizontal="left"/>
    </xf>
    <xf numFmtId="0" fontId="4" fillId="0" borderId="51" xfId="0" applyFont="1" applyBorder="1" applyAlignment="1">
      <alignment horizontal="left"/>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53" fillId="5" borderId="46" xfId="0" applyFont="1" applyFill="1" applyBorder="1" applyAlignment="1">
      <alignment horizontal="center" vertical="center" wrapText="1"/>
    </xf>
    <xf numFmtId="0" fontId="53" fillId="5" borderId="47" xfId="0" applyFont="1" applyFill="1" applyBorder="1" applyAlignment="1">
      <alignment horizontal="center" vertical="center" wrapText="1"/>
    </xf>
    <xf numFmtId="0" fontId="53" fillId="5" borderId="48" xfId="0" applyFont="1" applyFill="1" applyBorder="1" applyAlignment="1">
      <alignment horizontal="center" vertical="center" wrapText="1"/>
    </xf>
    <xf numFmtId="0" fontId="53" fillId="5" borderId="44" xfId="0" applyFont="1" applyFill="1" applyBorder="1" applyAlignment="1">
      <alignment horizontal="center" vertical="center" wrapText="1"/>
    </xf>
    <xf numFmtId="0" fontId="53" fillId="5" borderId="45" xfId="0" applyFont="1" applyFill="1" applyBorder="1" applyAlignment="1">
      <alignment horizontal="center" vertical="center" wrapText="1"/>
    </xf>
    <xf numFmtId="0" fontId="4" fillId="0" borderId="44" xfId="0" applyFont="1" applyBorder="1" applyAlignment="1">
      <alignment horizontal="center" wrapText="1"/>
    </xf>
    <xf numFmtId="0" fontId="4" fillId="0" borderId="0" xfId="0" applyFont="1" applyAlignment="1">
      <alignment horizontal="center" wrapText="1"/>
    </xf>
    <xf numFmtId="0" fontId="4" fillId="0" borderId="49" xfId="0" applyFont="1" applyBorder="1" applyAlignment="1">
      <alignment horizontal="center"/>
    </xf>
    <xf numFmtId="0" fontId="4" fillId="0" borderId="50" xfId="0" applyFon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4" fillId="0" borderId="51" xfId="0" applyFont="1" applyBorder="1" applyAlignment="1">
      <alignment horizontal="center"/>
    </xf>
    <xf numFmtId="0" fontId="4" fillId="0" borderId="41" xfId="0" applyFont="1" applyBorder="1" applyAlignment="1">
      <alignment horizontal="right"/>
    </xf>
    <xf numFmtId="0" fontId="4" fillId="0" borderId="42" xfId="0" applyFont="1" applyBorder="1" applyAlignment="1">
      <alignment horizontal="right"/>
    </xf>
    <xf numFmtId="0" fontId="4" fillId="5" borderId="61" xfId="0" applyFont="1" applyFill="1" applyBorder="1" applyAlignment="1">
      <alignment horizontal="center"/>
    </xf>
    <xf numFmtId="0" fontId="4" fillId="5" borderId="62" xfId="0" applyFont="1" applyFill="1" applyBorder="1" applyAlignment="1">
      <alignment horizontal="center"/>
    </xf>
    <xf numFmtId="0" fontId="4" fillId="5" borderId="63" xfId="0" applyFont="1" applyFill="1" applyBorder="1" applyAlignment="1">
      <alignment horizontal="center"/>
    </xf>
    <xf numFmtId="0" fontId="4" fillId="0" borderId="50" xfId="0" applyFont="1" applyBorder="1" applyAlignment="1" applyProtection="1">
      <alignment horizontal="center" vertical="center"/>
      <protection locked="0"/>
    </xf>
    <xf numFmtId="1" fontId="4" fillId="0" borderId="50" xfId="0" applyNumberFormat="1" applyFont="1" applyBorder="1" applyAlignment="1" applyProtection="1">
      <alignment horizontal="center" vertical="center"/>
      <protection locked="0"/>
    </xf>
    <xf numFmtId="1" fontId="4" fillId="0" borderId="51" xfId="0" applyNumberFormat="1" applyFont="1" applyBorder="1" applyAlignment="1" applyProtection="1">
      <alignment horizontal="center" vertical="center"/>
      <protection locked="0"/>
    </xf>
    <xf numFmtId="167" fontId="4" fillId="0" borderId="0" xfId="2" applyNumberFormat="1" applyFont="1" applyBorder="1" applyAlignment="1" applyProtection="1">
      <alignment horizontal="center"/>
    </xf>
    <xf numFmtId="0" fontId="55" fillId="5" borderId="41" xfId="0" applyFont="1" applyFill="1" applyBorder="1" applyAlignment="1">
      <alignment horizontal="left" vertical="center" wrapText="1"/>
    </xf>
    <xf numFmtId="0" fontId="55" fillId="5" borderId="42" xfId="0" applyFont="1" applyFill="1" applyBorder="1" applyAlignment="1">
      <alignment horizontal="left" vertical="center" wrapText="1"/>
    </xf>
    <xf numFmtId="0" fontId="55" fillId="5" borderId="43" xfId="0" applyFont="1" applyFill="1" applyBorder="1" applyAlignment="1">
      <alignment horizontal="left" vertical="center" wrapText="1"/>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11" fillId="5" borderId="46" xfId="0" applyFont="1" applyFill="1" applyBorder="1" applyAlignment="1">
      <alignment horizontal="left"/>
    </xf>
    <xf numFmtId="0" fontId="11" fillId="5" borderId="47" xfId="0" applyFont="1" applyFill="1" applyBorder="1" applyAlignment="1">
      <alignment horizontal="left"/>
    </xf>
    <xf numFmtId="0" fontId="11" fillId="5" borderId="48" xfId="0" applyFont="1" applyFill="1" applyBorder="1" applyAlignment="1">
      <alignment horizontal="left"/>
    </xf>
    <xf numFmtId="0" fontId="13" fillId="0" borderId="47" xfId="0" applyFont="1" applyBorder="1" applyAlignment="1">
      <alignment horizontal="center" vertical="center" wrapText="1"/>
    </xf>
    <xf numFmtId="0" fontId="14" fillId="0" borderId="47" xfId="0" applyFont="1" applyBorder="1" applyAlignment="1">
      <alignment horizontal="center" vertical="center" wrapText="1"/>
    </xf>
    <xf numFmtId="1" fontId="4" fillId="5" borderId="41" xfId="0" applyNumberFormat="1" applyFont="1" applyFill="1" applyBorder="1" applyAlignment="1">
      <alignment horizontal="center"/>
    </xf>
    <xf numFmtId="1" fontId="4" fillId="5" borderId="42" xfId="0" applyNumberFormat="1" applyFont="1" applyFill="1" applyBorder="1" applyAlignment="1">
      <alignment horizontal="center"/>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1" fontId="4" fillId="0" borderId="42" xfId="0" applyNumberFormat="1" applyFont="1" applyBorder="1" applyAlignment="1">
      <alignment horizontal="center"/>
    </xf>
    <xf numFmtId="1" fontId="4" fillId="0" borderId="43" xfId="0" applyNumberFormat="1" applyFont="1" applyBorder="1" applyAlignment="1">
      <alignment horizontal="center"/>
    </xf>
    <xf numFmtId="0" fontId="11" fillId="5" borderId="41" xfId="0" applyFont="1" applyFill="1" applyBorder="1" applyAlignment="1">
      <alignment horizontal="left"/>
    </xf>
    <xf numFmtId="0" fontId="11" fillId="5" borderId="42" xfId="0" applyFont="1" applyFill="1" applyBorder="1" applyAlignment="1">
      <alignment horizontal="left"/>
    </xf>
    <xf numFmtId="0" fontId="11" fillId="5" borderId="43" xfId="0" applyFont="1" applyFill="1" applyBorder="1" applyAlignment="1">
      <alignment horizontal="left"/>
    </xf>
    <xf numFmtId="0" fontId="9" fillId="2" borderId="46" xfId="0" applyFont="1" applyFill="1" applyBorder="1" applyAlignment="1">
      <alignment horizontal="left"/>
    </xf>
    <xf numFmtId="0" fontId="9" fillId="2" borderId="47" xfId="0" applyFont="1" applyFill="1" applyBorder="1" applyAlignment="1">
      <alignment horizontal="left"/>
    </xf>
    <xf numFmtId="0" fontId="9" fillId="2" borderId="48" xfId="0" applyFont="1" applyFill="1" applyBorder="1" applyAlignment="1">
      <alignment horizontal="left"/>
    </xf>
    <xf numFmtId="1" fontId="4" fillId="5" borderId="43" xfId="0" applyNumberFormat="1" applyFont="1" applyFill="1" applyBorder="1" applyAlignment="1">
      <alignment horizontal="center"/>
    </xf>
    <xf numFmtId="0" fontId="4" fillId="5" borderId="49"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8" fillId="6" borderId="64" xfId="0" applyFont="1" applyFill="1" applyBorder="1" applyAlignment="1">
      <alignment horizontal="left"/>
    </xf>
    <xf numFmtId="0" fontId="48" fillId="6" borderId="65" xfId="0" applyFont="1" applyFill="1" applyBorder="1" applyAlignment="1">
      <alignment horizontal="left"/>
    </xf>
    <xf numFmtId="0" fontId="48" fillId="6" borderId="66" xfId="0" applyFont="1" applyFill="1" applyBorder="1" applyAlignment="1">
      <alignment horizontal="left"/>
    </xf>
    <xf numFmtId="0" fontId="49" fillId="6" borderId="67" xfId="0" applyFont="1" applyFill="1" applyBorder="1" applyAlignment="1">
      <alignment horizontal="left"/>
    </xf>
    <xf numFmtId="0" fontId="49" fillId="6" borderId="68" xfId="0" applyFont="1" applyFill="1" applyBorder="1" applyAlignment="1">
      <alignment horizontal="left"/>
    </xf>
    <xf numFmtId="0" fontId="49" fillId="6" borderId="69" xfId="0" applyFont="1" applyFill="1" applyBorder="1" applyAlignment="1">
      <alignment horizontal="left"/>
    </xf>
    <xf numFmtId="0" fontId="51" fillId="6" borderId="50" xfId="0" applyFont="1" applyFill="1" applyBorder="1" applyAlignment="1">
      <alignment horizontal="left"/>
    </xf>
    <xf numFmtId="0" fontId="51" fillId="6" borderId="51" xfId="0" applyFont="1" applyFill="1" applyBorder="1" applyAlignment="1">
      <alignment horizontal="left"/>
    </xf>
    <xf numFmtId="0" fontId="4" fillId="0" borderId="0" xfId="0" applyFont="1" applyAlignment="1" applyProtection="1">
      <alignment horizontal="center"/>
      <protection hidden="1"/>
    </xf>
    <xf numFmtId="0" fontId="11" fillId="5" borderId="44" xfId="0" applyFont="1" applyFill="1" applyBorder="1" applyAlignment="1">
      <alignment horizontal="left"/>
    </xf>
    <xf numFmtId="0" fontId="11" fillId="5" borderId="0" xfId="0" applyFont="1" applyFill="1" applyAlignment="1">
      <alignment horizontal="left"/>
    </xf>
    <xf numFmtId="0" fontId="11" fillId="5" borderId="45" xfId="0" applyFont="1" applyFill="1" applyBorder="1" applyAlignment="1">
      <alignment horizontal="left"/>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68" fontId="4" fillId="0" borderId="0" xfId="0" applyNumberFormat="1" applyFont="1" applyAlignment="1" applyProtection="1">
      <alignment horizontal="center" vertical="center"/>
      <protection locked="0"/>
    </xf>
    <xf numFmtId="168" fontId="4" fillId="0" borderId="45"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cellXfs>
  <cellStyles count="3">
    <cellStyle name="Comma" xfId="2" builtinId="3"/>
    <cellStyle name="Hyperlink" xfId="1" builtinId="8"/>
    <cellStyle name="Normal" xfId="0" builtinId="0"/>
  </cellStyles>
  <dxfs count="13">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s>
  <tableStyles count="0" defaultTableStyle="TableStyleMedium2" defaultPivotStyle="PivotStyleLight16"/>
  <colors>
    <mruColors>
      <color rgb="FF439539"/>
      <color rgb="FFC7D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29</xdr:col>
      <xdr:colOff>68308</xdr:colOff>
      <xdr:row>68</xdr:row>
      <xdr:rowOff>12124</xdr:rowOff>
    </xdr:from>
    <xdr:to>
      <xdr:col>36</xdr:col>
      <xdr:colOff>68308</xdr:colOff>
      <xdr:row>69</xdr:row>
      <xdr:rowOff>165187</xdr:rowOff>
    </xdr:to>
    <xdr:pic>
      <xdr:nvPicPr>
        <xdr:cNvPr id="2" name="image1.png">
          <a:extLst>
            <a:ext uri="{FF2B5EF4-FFF2-40B4-BE49-F238E27FC236}">
              <a16:creationId xmlns:a16="http://schemas.microsoft.com/office/drawing/2014/main" id="{54E92140-F460-4CC4-B171-05EFC518D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7498" y="8670021"/>
          <a:ext cx="1287517" cy="350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36786</xdr:colOff>
      <xdr:row>0</xdr:row>
      <xdr:rowOff>131380</xdr:rowOff>
    </xdr:from>
    <xdr:to>
      <xdr:col>36</xdr:col>
      <xdr:colOff>55966</xdr:colOff>
      <xdr:row>5</xdr:row>
      <xdr:rowOff>74514</xdr:rowOff>
    </xdr:to>
    <xdr:pic>
      <xdr:nvPicPr>
        <xdr:cNvPr id="4" name="Picture 3">
          <a:extLst>
            <a:ext uri="{FF2B5EF4-FFF2-40B4-BE49-F238E27FC236}">
              <a16:creationId xmlns:a16="http://schemas.microsoft.com/office/drawing/2014/main" id="{2FDE1000-2D1C-2705-03B9-223262E30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7779" y="131380"/>
          <a:ext cx="938835" cy="847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26669</xdr:colOff>
      <xdr:row>0</xdr:row>
      <xdr:rowOff>21981</xdr:rowOff>
    </xdr:from>
    <xdr:to>
      <xdr:col>37</xdr:col>
      <xdr:colOff>72390</xdr:colOff>
      <xdr:row>7</xdr:row>
      <xdr:rowOff>1979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0477" y="21981"/>
          <a:ext cx="1144759" cy="1027748"/>
        </a:xfrm>
        <a:prstGeom prst="rect">
          <a:avLst/>
        </a:prstGeom>
      </xdr:spPr>
    </xdr:pic>
    <xdr:clientData/>
  </xdr:twoCellAnchor>
  <xdr:twoCellAnchor>
    <xdr:from>
      <xdr:col>27</xdr:col>
      <xdr:colOff>79144</xdr:colOff>
      <xdr:row>58</xdr:row>
      <xdr:rowOff>20162</xdr:rowOff>
    </xdr:from>
    <xdr:to>
      <xdr:col>36</xdr:col>
      <xdr:colOff>161864</xdr:colOff>
      <xdr:row>59</xdr:row>
      <xdr:rowOff>285750</xdr:rowOff>
    </xdr:to>
    <xdr:pic>
      <xdr:nvPicPr>
        <xdr:cNvPr id="2" name="image1.png">
          <a:extLst>
            <a:ext uri="{FF2B5EF4-FFF2-40B4-BE49-F238E27FC236}">
              <a16:creationId xmlns:a16="http://schemas.microsoft.com/office/drawing/2014/main" id="{CF65EF5E-1453-40F2-93FB-60962E1543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0259" y="9017624"/>
          <a:ext cx="1731278" cy="46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41516</xdr:colOff>
      <xdr:row>1</xdr:row>
      <xdr:rowOff>17585</xdr:rowOff>
    </xdr:from>
    <xdr:to>
      <xdr:col>23</xdr:col>
      <xdr:colOff>212529</xdr:colOff>
      <xdr:row>5</xdr:row>
      <xdr:rowOff>21687</xdr:rowOff>
    </xdr:to>
    <xdr:pic>
      <xdr:nvPicPr>
        <xdr:cNvPr id="8" name="Picture 7">
          <a:extLst>
            <a:ext uri="{FF2B5EF4-FFF2-40B4-BE49-F238E27FC236}">
              <a16:creationId xmlns:a16="http://schemas.microsoft.com/office/drawing/2014/main" id="{B9AE60B1-A366-44EB-98C6-F770324E4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9947" y="76200"/>
          <a:ext cx="1086683" cy="973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80791</xdr:colOff>
      <xdr:row>0</xdr:row>
      <xdr:rowOff>0</xdr:rowOff>
    </xdr:from>
    <xdr:to>
      <xdr:col>37</xdr:col>
      <xdr:colOff>179282</xdr:colOff>
      <xdr:row>2</xdr:row>
      <xdr:rowOff>10886</xdr:rowOff>
    </xdr:to>
    <xdr:pic>
      <xdr:nvPicPr>
        <xdr:cNvPr id="2" name="Picture 1">
          <a:extLst>
            <a:ext uri="{FF2B5EF4-FFF2-40B4-BE49-F238E27FC236}">
              <a16:creationId xmlns:a16="http://schemas.microsoft.com/office/drawing/2014/main" id="{24001996-ABB4-4295-ACC2-93E54C15B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791" y="0"/>
          <a:ext cx="647131" cy="567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285750</xdr:colOff>
      <xdr:row>44</xdr:row>
      <xdr:rowOff>42073</xdr:rowOff>
    </xdr:from>
    <xdr:ext cx="683491" cy="42825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9147973"/>
          <a:ext cx="683491" cy="428254"/>
        </a:xfrm>
        <a:prstGeom prst="rect">
          <a:avLst/>
        </a:prstGeom>
      </xdr:spPr>
    </xdr:pic>
    <xdr:clientData/>
  </xdr:oneCellAnchor>
  <xdr:oneCellAnchor>
    <xdr:from>
      <xdr:col>16</xdr:col>
      <xdr:colOff>285750</xdr:colOff>
      <xdr:row>91</xdr:row>
      <xdr:rowOff>42073</xdr:rowOff>
    </xdr:from>
    <xdr:ext cx="683491" cy="42825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17987173"/>
          <a:ext cx="683491" cy="428254"/>
        </a:xfrm>
        <a:prstGeom prst="rect">
          <a:avLst/>
        </a:prstGeom>
      </xdr:spPr>
    </xdr:pic>
    <xdr:clientData/>
  </xdr:oneCellAnchor>
  <xdr:twoCellAnchor editAs="oneCell">
    <xdr:from>
      <xdr:col>16</xdr:col>
      <xdr:colOff>156481</xdr:colOff>
      <xdr:row>0</xdr:row>
      <xdr:rowOff>0</xdr:rowOff>
    </xdr:from>
    <xdr:to>
      <xdr:col>18</xdr:col>
      <xdr:colOff>265337</xdr:colOff>
      <xdr:row>3</xdr:row>
      <xdr:rowOff>13365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9892" y="0"/>
          <a:ext cx="836839" cy="7549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identialEEApplications@ameren.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rs.gov/pub/irs-prior/i5695--2023.pdf" TargetMode="External"/><Relationship Id="rId1" Type="http://schemas.openxmlformats.org/officeDocument/2006/relationships/hyperlink" Target="https://www.irs.gov/pub/irs-prior/f5695--2023.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7D71-BCA2-4F81-937C-C290B30F4518}">
  <sheetPr codeName="Sheet6">
    <pageSetUpPr fitToPage="1"/>
  </sheetPr>
  <dimension ref="A1:FQ878"/>
  <sheetViews>
    <sheetView tabSelected="1" zoomScale="145" zoomScaleNormal="145" workbookViewId="0">
      <selection activeCell="F9" sqref="F9:T9"/>
    </sheetView>
  </sheetViews>
  <sheetFormatPr defaultColWidth="108.7109375" defaultRowHeight="15" x14ac:dyDescent="0.25"/>
  <cols>
    <col min="1" max="1" width="0.85546875" customWidth="1"/>
    <col min="2" max="38" width="2.7109375" customWidth="1"/>
    <col min="39" max="39" width="0.85546875" customWidth="1"/>
    <col min="40" max="139" width="4.85546875" style="121" customWidth="1"/>
    <col min="140" max="173" width="108.7109375" style="121"/>
  </cols>
  <sheetData>
    <row r="1" spans="1:173" s="1" customFormat="1" ht="18" customHeight="1" x14ac:dyDescent="0.25">
      <c r="A1" s="118"/>
      <c r="B1" s="119" t="s">
        <v>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row>
    <row r="2" spans="1:173" s="1" customFormat="1" ht="18" customHeight="1" x14ac:dyDescent="0.25">
      <c r="A2" s="118"/>
      <c r="B2" s="120" t="s">
        <v>594</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row>
    <row r="3" spans="1:173" s="1" customFormat="1" ht="11.45" customHeight="1" x14ac:dyDescent="0.25">
      <c r="A3" s="118"/>
      <c r="B3" s="122" t="s">
        <v>346</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row>
    <row r="4" spans="1:173" ht="11.45" customHeight="1" x14ac:dyDescent="0.25">
      <c r="A4" s="121"/>
      <c r="B4" s="216" t="s">
        <v>593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row>
    <row r="5" spans="1:173" ht="11.45" customHeight="1" x14ac:dyDescent="0.25">
      <c r="A5" s="121"/>
      <c r="B5" s="122" t="s">
        <v>592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row>
    <row r="6" spans="1:173" s="4" customFormat="1" ht="11.25" x14ac:dyDescent="0.2">
      <c r="A6" s="123"/>
      <c r="B6" s="357" t="s">
        <v>2</v>
      </c>
      <c r="C6" s="357"/>
      <c r="D6" s="357"/>
      <c r="E6" s="357"/>
      <c r="F6" s="357"/>
      <c r="G6" s="357"/>
      <c r="H6" s="357"/>
      <c r="I6" s="357"/>
      <c r="J6" s="357"/>
      <c r="K6" s="357"/>
      <c r="L6" s="357"/>
      <c r="M6" s="357"/>
      <c r="N6" s="357"/>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row>
    <row r="7" spans="1:173" ht="2.1" customHeight="1" thickBot="1" x14ac:dyDescent="0.3">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row>
    <row r="8" spans="1:173" s="7" customFormat="1" ht="18" customHeight="1" x14ac:dyDescent="0.25">
      <c r="A8" s="141"/>
      <c r="B8" s="442" t="s">
        <v>3</v>
      </c>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4"/>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row>
    <row r="9" spans="1:173" ht="16.149999999999999" customHeight="1" x14ac:dyDescent="0.25">
      <c r="A9" s="121"/>
      <c r="B9" s="480" t="s">
        <v>4</v>
      </c>
      <c r="C9" s="481"/>
      <c r="D9" s="481"/>
      <c r="E9" s="481"/>
      <c r="F9" s="469"/>
      <c r="G9" s="469"/>
      <c r="H9" s="469"/>
      <c r="I9" s="469"/>
      <c r="J9" s="469"/>
      <c r="K9" s="469"/>
      <c r="L9" s="469"/>
      <c r="M9" s="469"/>
      <c r="N9" s="469"/>
      <c r="O9" s="469"/>
      <c r="P9" s="469"/>
      <c r="Q9" s="469"/>
      <c r="R9" s="469"/>
      <c r="S9" s="469"/>
      <c r="T9" s="397"/>
      <c r="U9" s="484" t="s">
        <v>554</v>
      </c>
      <c r="V9" s="485"/>
      <c r="W9" s="469"/>
      <c r="X9" s="469"/>
      <c r="Y9" s="469"/>
      <c r="Z9" s="469"/>
      <c r="AA9" s="469"/>
      <c r="AB9" s="469"/>
      <c r="AC9" s="469"/>
      <c r="AD9" s="469"/>
      <c r="AE9" s="273" t="s">
        <v>81</v>
      </c>
      <c r="AF9" s="484" t="s">
        <v>555</v>
      </c>
      <c r="AG9" s="485"/>
      <c r="AH9" s="485"/>
      <c r="AI9" s="482"/>
      <c r="AJ9" s="482"/>
      <c r="AK9" s="482"/>
      <c r="AL9" s="483"/>
      <c r="AM9" s="121"/>
      <c r="AP9"/>
    </row>
    <row r="10" spans="1:173" ht="3" customHeight="1" x14ac:dyDescent="0.25">
      <c r="A10" s="121"/>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9"/>
      <c r="Z10" s="495" t="s">
        <v>366</v>
      </c>
      <c r="AA10" s="496"/>
      <c r="AB10" s="496"/>
      <c r="AC10" s="496"/>
      <c r="AD10" s="175"/>
      <c r="AE10" s="128"/>
      <c r="AF10" s="177"/>
      <c r="AG10" s="495" t="s">
        <v>478</v>
      </c>
      <c r="AH10" s="496"/>
      <c r="AI10" s="496"/>
      <c r="AJ10" s="173"/>
      <c r="AK10" s="128"/>
      <c r="AL10" s="180"/>
      <c r="AM10" s="121"/>
    </row>
    <row r="11" spans="1:173" ht="14.1" customHeight="1" x14ac:dyDescent="0.25">
      <c r="A11" s="121"/>
      <c r="B11" s="309" t="s">
        <v>595</v>
      </c>
      <c r="C11" s="310"/>
      <c r="D11" s="310"/>
      <c r="E11" s="310"/>
      <c r="F11" s="310"/>
      <c r="G11" s="310"/>
      <c r="H11" s="310"/>
      <c r="I11" s="310"/>
      <c r="J11" s="311"/>
      <c r="K11" s="312"/>
      <c r="L11" s="312"/>
      <c r="M11" s="312"/>
      <c r="N11" s="313"/>
      <c r="O11" s="161"/>
      <c r="P11" s="171"/>
      <c r="Q11" s="162" t="s">
        <v>7</v>
      </c>
      <c r="R11" s="161"/>
      <c r="S11" s="161"/>
      <c r="T11" s="161"/>
      <c r="U11" s="171"/>
      <c r="V11" s="162" t="s">
        <v>8</v>
      </c>
      <c r="W11" s="163"/>
      <c r="X11" s="163"/>
      <c r="Y11" s="164"/>
      <c r="Z11" s="497"/>
      <c r="AA11" s="498"/>
      <c r="AB11" s="498"/>
      <c r="AC11" s="498"/>
      <c r="AD11" s="501"/>
      <c r="AE11" s="502"/>
      <c r="AF11" s="178"/>
      <c r="AG11" s="497"/>
      <c r="AH11" s="498"/>
      <c r="AI11" s="498"/>
      <c r="AJ11" s="501"/>
      <c r="AK11" s="502"/>
      <c r="AL11" s="181"/>
      <c r="AM11" s="121"/>
    </row>
    <row r="12" spans="1:173" ht="3" customHeight="1" x14ac:dyDescent="0.25">
      <c r="A12" s="121"/>
      <c r="B12" s="157"/>
      <c r="C12" s="158"/>
      <c r="D12" s="158"/>
      <c r="E12" s="158"/>
      <c r="F12" s="158"/>
      <c r="G12" s="158"/>
      <c r="H12" s="158"/>
      <c r="I12" s="158"/>
      <c r="J12" s="158"/>
      <c r="K12" s="158"/>
      <c r="L12" s="158"/>
      <c r="M12" s="158"/>
      <c r="N12" s="158"/>
      <c r="O12" s="158"/>
      <c r="P12" s="158"/>
      <c r="Q12" s="158"/>
      <c r="R12" s="158"/>
      <c r="S12" s="158"/>
      <c r="T12" s="158"/>
      <c r="U12" s="158"/>
      <c r="V12" s="158"/>
      <c r="W12" s="158"/>
      <c r="X12" s="158"/>
      <c r="Y12" s="160"/>
      <c r="Z12" s="499"/>
      <c r="AA12" s="500"/>
      <c r="AB12" s="500"/>
      <c r="AC12" s="500"/>
      <c r="AD12" s="176"/>
      <c r="AE12" s="142"/>
      <c r="AF12" s="179"/>
      <c r="AG12" s="499"/>
      <c r="AH12" s="500"/>
      <c r="AI12" s="500"/>
      <c r="AJ12" s="174"/>
      <c r="AK12" s="142"/>
      <c r="AL12" s="182"/>
      <c r="AM12" s="121"/>
    </row>
    <row r="13" spans="1:173" ht="3" customHeight="1" x14ac:dyDescent="0.25">
      <c r="A13" s="121"/>
      <c r="B13" s="503"/>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5"/>
      <c r="AM13" s="121"/>
    </row>
    <row r="14" spans="1:173" ht="14.1" customHeight="1" x14ac:dyDescent="0.25">
      <c r="A14" s="121"/>
      <c r="B14" s="511" t="s">
        <v>590</v>
      </c>
      <c r="C14" s="512"/>
      <c r="D14" s="512"/>
      <c r="E14" s="512"/>
      <c r="F14" s="314"/>
      <c r="G14" s="315"/>
      <c r="H14" s="315"/>
      <c r="I14" s="315"/>
      <c r="J14" s="315"/>
      <c r="K14" s="315"/>
      <c r="L14" s="315"/>
      <c r="M14" s="315"/>
      <c r="N14" s="315"/>
      <c r="O14" s="315"/>
      <c r="P14" s="316"/>
      <c r="Q14" s="317" t="s">
        <v>591</v>
      </c>
      <c r="R14" s="317"/>
      <c r="S14" s="317"/>
      <c r="T14" s="317"/>
      <c r="U14" s="318"/>
      <c r="V14" s="314"/>
      <c r="W14" s="315"/>
      <c r="X14" s="315"/>
      <c r="Y14" s="316"/>
      <c r="Z14" s="301"/>
      <c r="AA14" s="314"/>
      <c r="AB14" s="315"/>
      <c r="AC14" s="315"/>
      <c r="AD14" s="315"/>
      <c r="AE14" s="315"/>
      <c r="AF14" s="315"/>
      <c r="AG14" s="315"/>
      <c r="AH14" s="315"/>
      <c r="AI14" s="315"/>
      <c r="AJ14" s="315"/>
      <c r="AK14" s="316"/>
      <c r="AL14" s="302"/>
    </row>
    <row r="15" spans="1:173" ht="3" customHeight="1" x14ac:dyDescent="0.25">
      <c r="A15" s="121"/>
      <c r="B15" s="506"/>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8"/>
      <c r="AM15" s="121"/>
    </row>
    <row r="16" spans="1:173" ht="12" customHeight="1" x14ac:dyDescent="0.25">
      <c r="A16" s="121"/>
      <c r="B16" s="486" t="s">
        <v>9</v>
      </c>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8"/>
      <c r="AM16" s="121"/>
    </row>
    <row r="17" spans="1:173" ht="12" customHeight="1" x14ac:dyDescent="0.25">
      <c r="B17" s="492" t="s">
        <v>10</v>
      </c>
      <c r="C17" s="493"/>
      <c r="D17" s="493"/>
      <c r="E17" s="493"/>
      <c r="F17" s="493"/>
      <c r="G17" s="493"/>
      <c r="H17" s="493"/>
      <c r="I17" s="493"/>
      <c r="J17" s="493"/>
      <c r="K17" s="493"/>
      <c r="L17" s="493"/>
      <c r="M17" s="493"/>
      <c r="N17" s="493"/>
      <c r="O17" s="493"/>
      <c r="P17" s="493"/>
      <c r="Q17" s="493"/>
      <c r="R17" s="493"/>
      <c r="S17" s="493"/>
      <c r="T17" s="494"/>
      <c r="U17" s="489" t="s">
        <v>11</v>
      </c>
      <c r="V17" s="490"/>
      <c r="W17" s="490"/>
      <c r="X17" s="490"/>
      <c r="Y17" s="490"/>
      <c r="Z17" s="490"/>
      <c r="AA17" s="490"/>
      <c r="AB17" s="490"/>
      <c r="AC17" s="490"/>
      <c r="AD17" s="490"/>
      <c r="AE17" s="490"/>
      <c r="AF17" s="490"/>
      <c r="AG17" s="490"/>
      <c r="AH17" s="490"/>
      <c r="AI17" s="490"/>
      <c r="AJ17" s="490"/>
      <c r="AK17" s="490"/>
      <c r="AL17" s="491"/>
    </row>
    <row r="18" spans="1:173" ht="21.75" customHeight="1" x14ac:dyDescent="0.25">
      <c r="A18" s="121"/>
      <c r="B18" s="513" t="s">
        <v>13</v>
      </c>
      <c r="C18" s="514"/>
      <c r="D18" s="469"/>
      <c r="E18" s="469"/>
      <c r="F18" s="469"/>
      <c r="G18" s="469"/>
      <c r="H18" s="469"/>
      <c r="I18" s="469"/>
      <c r="J18" s="469"/>
      <c r="K18" s="469"/>
      <c r="L18" s="473" t="s">
        <v>152</v>
      </c>
      <c r="M18" s="474"/>
      <c r="N18" s="474"/>
      <c r="O18" s="474"/>
      <c r="P18" s="474"/>
      <c r="Q18" s="471"/>
      <c r="R18" s="471"/>
      <c r="S18" s="471"/>
      <c r="T18" s="472"/>
      <c r="U18" s="476" t="s">
        <v>13</v>
      </c>
      <c r="V18" s="477"/>
      <c r="W18" s="450"/>
      <c r="X18" s="450"/>
      <c r="Y18" s="450"/>
      <c r="Z18" s="450"/>
      <c r="AA18" s="450"/>
      <c r="AB18" s="450"/>
      <c r="AC18" s="450"/>
      <c r="AD18" s="450"/>
      <c r="AE18" s="478" t="s">
        <v>153</v>
      </c>
      <c r="AF18" s="479"/>
      <c r="AG18" s="479"/>
      <c r="AH18" s="479"/>
      <c r="AI18" s="479"/>
      <c r="AJ18" s="471"/>
      <c r="AK18" s="471"/>
      <c r="AL18" s="475"/>
      <c r="AM18" s="121"/>
    </row>
    <row r="19" spans="1:173" s="1" customFormat="1" ht="21.95" customHeight="1" x14ac:dyDescent="0.25">
      <c r="A19" s="118"/>
      <c r="B19" s="522" t="s">
        <v>12</v>
      </c>
      <c r="C19" s="453"/>
      <c r="D19" s="453"/>
      <c r="E19" s="453"/>
      <c r="F19" s="469"/>
      <c r="G19" s="469"/>
      <c r="H19" s="469"/>
      <c r="I19" s="469"/>
      <c r="J19" s="469"/>
      <c r="K19" s="469"/>
      <c r="L19" s="469"/>
      <c r="M19" s="469"/>
      <c r="N19" s="397"/>
      <c r="O19" s="478" t="s">
        <v>15</v>
      </c>
      <c r="P19" s="479"/>
      <c r="Q19" s="479"/>
      <c r="R19" s="479"/>
      <c r="S19" s="469"/>
      <c r="T19" s="397"/>
      <c r="U19" s="452" t="s">
        <v>12</v>
      </c>
      <c r="V19" s="453"/>
      <c r="W19" s="453"/>
      <c r="X19" s="453"/>
      <c r="Y19" s="450"/>
      <c r="Z19" s="450"/>
      <c r="AA19" s="450"/>
      <c r="AB19" s="450"/>
      <c r="AC19" s="450"/>
      <c r="AD19" s="450"/>
      <c r="AE19" s="450"/>
      <c r="AF19" s="454"/>
      <c r="AG19" s="457" t="s">
        <v>15</v>
      </c>
      <c r="AH19" s="458"/>
      <c r="AI19" s="458"/>
      <c r="AJ19" s="458"/>
      <c r="AK19" s="450"/>
      <c r="AL19" s="451"/>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row>
    <row r="20" spans="1:173" ht="21.95" customHeight="1" thickBot="1" x14ac:dyDescent="0.3">
      <c r="A20" s="121"/>
      <c r="B20" s="470" t="s">
        <v>14</v>
      </c>
      <c r="C20" s="456"/>
      <c r="D20" s="459"/>
      <c r="E20" s="459"/>
      <c r="F20" s="459"/>
      <c r="G20" s="459"/>
      <c r="H20" s="459"/>
      <c r="I20" s="459"/>
      <c r="J20" s="459"/>
      <c r="K20" s="459"/>
      <c r="L20" s="459"/>
      <c r="M20" s="459"/>
      <c r="N20" s="459"/>
      <c r="O20" s="465"/>
      <c r="P20" s="466" t="s">
        <v>500</v>
      </c>
      <c r="Q20" s="467"/>
      <c r="R20" s="467"/>
      <c r="S20" s="459"/>
      <c r="T20" s="465"/>
      <c r="U20" s="455" t="s">
        <v>16</v>
      </c>
      <c r="V20" s="456"/>
      <c r="W20" s="459"/>
      <c r="X20" s="459"/>
      <c r="Y20" s="459"/>
      <c r="Z20" s="459"/>
      <c r="AA20" s="459"/>
      <c r="AB20" s="459"/>
      <c r="AC20" s="459"/>
      <c r="AD20" s="459"/>
      <c r="AE20" s="459"/>
      <c r="AF20" s="459"/>
      <c r="AG20" s="459"/>
      <c r="AH20" s="465"/>
      <c r="AI20" s="461" t="s">
        <v>17</v>
      </c>
      <c r="AJ20" s="462"/>
      <c r="AK20" s="459"/>
      <c r="AL20" s="460"/>
      <c r="AM20" s="121"/>
    </row>
    <row r="21" spans="1:173" ht="5.0999999999999996" customHeight="1" thickBot="1" x14ac:dyDescent="0.3">
      <c r="A21" s="121"/>
      <c r="B21" s="121"/>
      <c r="C21" s="121"/>
      <c r="D21" s="121"/>
      <c r="E21" s="121"/>
      <c r="F21" s="121"/>
      <c r="G21" s="121"/>
      <c r="H21" s="121"/>
      <c r="I21" s="121"/>
      <c r="J21" s="121"/>
      <c r="K21" s="121"/>
      <c r="L21" s="121"/>
      <c r="M21" s="121"/>
      <c r="N21" s="121"/>
      <c r="O21" s="121"/>
      <c r="P21" s="121"/>
      <c r="Q21" s="121"/>
      <c r="R21" s="121"/>
      <c r="S21" s="124"/>
      <c r="T21" s="121"/>
      <c r="U21" s="121"/>
      <c r="V21" s="121"/>
      <c r="W21" s="121"/>
      <c r="X21" s="121"/>
      <c r="Y21" s="121"/>
      <c r="Z21" s="121"/>
      <c r="AA21" s="121"/>
      <c r="AB21" s="121"/>
      <c r="AC21" s="121"/>
      <c r="AD21" s="121"/>
      <c r="AE21" s="121"/>
      <c r="AF21" s="121"/>
      <c r="AG21" s="121"/>
      <c r="AH21" s="121"/>
      <c r="AI21" s="121"/>
      <c r="AJ21" s="121"/>
      <c r="AK21" s="121"/>
      <c r="AL21" s="121"/>
      <c r="AM21" s="121"/>
    </row>
    <row r="22" spans="1:173" ht="18" customHeight="1" x14ac:dyDescent="0.25">
      <c r="A22" s="121"/>
      <c r="B22" s="442" t="s">
        <v>18</v>
      </c>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4"/>
      <c r="AM22" s="121"/>
    </row>
    <row r="23" spans="1:173" ht="16.149999999999999" customHeight="1" thickBot="1" x14ac:dyDescent="0.3">
      <c r="A23" s="121"/>
      <c r="B23" s="470" t="s">
        <v>19</v>
      </c>
      <c r="C23" s="456"/>
      <c r="D23" s="456"/>
      <c r="E23" s="456"/>
      <c r="F23" s="420"/>
      <c r="G23" s="420"/>
      <c r="H23" s="420"/>
      <c r="I23" s="420"/>
      <c r="J23" s="420"/>
      <c r="K23" s="420"/>
      <c r="L23" s="420"/>
      <c r="M23" s="420"/>
      <c r="N23" s="420"/>
      <c r="O23" s="420"/>
      <c r="P23" s="420"/>
      <c r="Q23" s="420"/>
      <c r="R23" s="420"/>
      <c r="S23" s="420"/>
      <c r="T23" s="420"/>
      <c r="U23" s="455" t="s">
        <v>37</v>
      </c>
      <c r="V23" s="456"/>
      <c r="W23" s="456"/>
      <c r="X23" s="456"/>
      <c r="Y23" s="420"/>
      <c r="Z23" s="420"/>
      <c r="AA23" s="420"/>
      <c r="AB23" s="420"/>
      <c r="AC23" s="420"/>
      <c r="AD23" s="420"/>
      <c r="AE23" s="420"/>
      <c r="AF23" s="420"/>
      <c r="AG23" s="420"/>
      <c r="AH23" s="420"/>
      <c r="AI23" s="420"/>
      <c r="AJ23" s="420"/>
      <c r="AK23" s="420"/>
      <c r="AL23" s="468"/>
      <c r="AM23" s="121"/>
    </row>
    <row r="24" spans="1:173" ht="5.0999999999999996" customHeight="1" thickBot="1" x14ac:dyDescent="0.3">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row>
    <row r="25" spans="1:173" ht="18" customHeight="1" x14ac:dyDescent="0.25">
      <c r="A25" s="121"/>
      <c r="B25" s="442" t="s">
        <v>20</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4"/>
      <c r="AM25" s="121"/>
    </row>
    <row r="26" spans="1:173" ht="11.1" customHeight="1" x14ac:dyDescent="0.25">
      <c r="B26" s="463" t="s">
        <v>21</v>
      </c>
      <c r="C26" s="423"/>
      <c r="D26" s="423"/>
      <c r="E26" s="423"/>
      <c r="F26" s="423"/>
      <c r="G26" s="423"/>
      <c r="H26" s="423"/>
      <c r="I26" s="423"/>
      <c r="J26" s="423"/>
      <c r="K26" s="423"/>
      <c r="L26" s="423"/>
      <c r="M26" s="423"/>
      <c r="N26" s="423"/>
      <c r="O26" s="423"/>
      <c r="P26" s="423"/>
      <c r="Q26" s="423"/>
      <c r="R26" s="423"/>
      <c r="S26" s="423"/>
      <c r="T26" s="464"/>
      <c r="U26" s="464"/>
      <c r="V26" s="424"/>
      <c r="W26" s="425" t="s">
        <v>22</v>
      </c>
      <c r="X26" s="423"/>
      <c r="Y26" s="423"/>
      <c r="Z26" s="423"/>
      <c r="AA26" s="424"/>
      <c r="AB26" s="423" t="s">
        <v>38</v>
      </c>
      <c r="AC26" s="423"/>
      <c r="AD26" s="423"/>
      <c r="AE26" s="423"/>
      <c r="AF26" s="423"/>
      <c r="AG26" s="424"/>
      <c r="AH26" s="425" t="s">
        <v>23</v>
      </c>
      <c r="AI26" s="423"/>
      <c r="AJ26" s="423"/>
      <c r="AK26" s="423"/>
      <c r="AL26" s="515"/>
    </row>
    <row r="27" spans="1:173" ht="3.95" customHeight="1" x14ac:dyDescent="0.25">
      <c r="A27" s="121"/>
      <c r="B27" s="408" t="s">
        <v>24</v>
      </c>
      <c r="C27" s="409"/>
      <c r="D27" s="409"/>
      <c r="E27" s="409"/>
      <c r="F27" s="125"/>
      <c r="G27" s="125"/>
      <c r="H27" s="125"/>
      <c r="I27" s="126"/>
      <c r="J27" s="126"/>
      <c r="K27" s="126"/>
      <c r="L27" s="126"/>
      <c r="M27" s="125"/>
      <c r="N27" s="382" t="s">
        <v>39</v>
      </c>
      <c r="O27" s="382"/>
      <c r="P27" s="382"/>
      <c r="Q27" s="382"/>
      <c r="R27" s="127"/>
      <c r="S27" s="127"/>
      <c r="T27" s="127"/>
      <c r="U27" s="128"/>
      <c r="V27" s="129"/>
      <c r="W27" s="390">
        <f>Lists!E3</f>
        <v>0.7</v>
      </c>
      <c r="X27" s="391"/>
      <c r="Y27" s="398" t="s">
        <v>349</v>
      </c>
      <c r="Z27" s="398"/>
      <c r="AA27" s="399"/>
      <c r="AB27" s="426"/>
      <c r="AC27" s="427"/>
      <c r="AD27" s="427"/>
      <c r="AE27" s="427"/>
      <c r="AF27" s="369" t="s">
        <v>25</v>
      </c>
      <c r="AG27" s="370"/>
      <c r="AH27" s="352" t="s">
        <v>26</v>
      </c>
      <c r="AI27" s="346" t="str">
        <f>IF(ISBLANK(AB27),"",AB27*W27)</f>
        <v/>
      </c>
      <c r="AJ27" s="346"/>
      <c r="AK27" s="346"/>
      <c r="AL27" s="347"/>
      <c r="AM27" s="121"/>
    </row>
    <row r="28" spans="1:173" ht="14.1" customHeight="1" x14ac:dyDescent="0.25">
      <c r="A28" s="121"/>
      <c r="B28" s="410"/>
      <c r="C28" s="411"/>
      <c r="D28" s="411"/>
      <c r="E28" s="411"/>
      <c r="F28" s="130"/>
      <c r="G28" s="130"/>
      <c r="H28" s="130"/>
      <c r="I28" s="126"/>
      <c r="J28" s="126"/>
      <c r="K28" s="126"/>
      <c r="L28" s="126"/>
      <c r="M28" s="131"/>
      <c r="N28" s="383"/>
      <c r="O28" s="383"/>
      <c r="P28" s="383"/>
      <c r="Q28" s="383"/>
      <c r="R28" s="396"/>
      <c r="S28" s="397"/>
      <c r="T28" s="132" t="s">
        <v>25</v>
      </c>
      <c r="U28" s="133"/>
      <c r="V28" s="133"/>
      <c r="W28" s="392"/>
      <c r="X28" s="393"/>
      <c r="Y28" s="400"/>
      <c r="Z28" s="400"/>
      <c r="AA28" s="401"/>
      <c r="AB28" s="428"/>
      <c r="AC28" s="375"/>
      <c r="AD28" s="375"/>
      <c r="AE28" s="375"/>
      <c r="AF28" s="371"/>
      <c r="AG28" s="372"/>
      <c r="AH28" s="353"/>
      <c r="AI28" s="348"/>
      <c r="AJ28" s="348"/>
      <c r="AK28" s="348"/>
      <c r="AL28" s="349"/>
      <c r="AM28" s="121"/>
    </row>
    <row r="29" spans="1:173" ht="3.95" customHeight="1" x14ac:dyDescent="0.25">
      <c r="A29" s="121"/>
      <c r="B29" s="412"/>
      <c r="C29" s="413"/>
      <c r="D29" s="413"/>
      <c r="E29" s="413"/>
      <c r="F29" s="134"/>
      <c r="G29" s="134"/>
      <c r="H29" s="134"/>
      <c r="I29" s="126"/>
      <c r="J29" s="126"/>
      <c r="K29" s="126"/>
      <c r="L29" s="126"/>
      <c r="M29" s="135"/>
      <c r="N29" s="384"/>
      <c r="O29" s="384"/>
      <c r="P29" s="384"/>
      <c r="Q29" s="384"/>
      <c r="R29" s="136"/>
      <c r="S29" s="136"/>
      <c r="T29" s="136"/>
      <c r="U29" s="137"/>
      <c r="V29" s="137"/>
      <c r="W29" s="394"/>
      <c r="X29" s="395"/>
      <c r="Y29" s="402"/>
      <c r="Z29" s="402"/>
      <c r="AA29" s="403"/>
      <c r="AB29" s="429"/>
      <c r="AC29" s="430"/>
      <c r="AD29" s="430"/>
      <c r="AE29" s="430"/>
      <c r="AF29" s="373"/>
      <c r="AG29" s="374"/>
      <c r="AH29" s="354"/>
      <c r="AI29" s="350"/>
      <c r="AJ29" s="350"/>
      <c r="AK29" s="350"/>
      <c r="AL29" s="351"/>
      <c r="AM29" s="121"/>
    </row>
    <row r="30" spans="1:173" ht="3.95" customHeight="1" x14ac:dyDescent="0.25">
      <c r="A30" s="121"/>
      <c r="B30" s="408" t="s">
        <v>27</v>
      </c>
      <c r="C30" s="409"/>
      <c r="D30" s="409"/>
      <c r="E30" s="409"/>
      <c r="F30" s="409"/>
      <c r="G30" s="439" t="s">
        <v>40</v>
      </c>
      <c r="H30" s="439"/>
      <c r="I30" s="138"/>
      <c r="J30" s="138"/>
      <c r="K30" s="138"/>
      <c r="L30" s="138"/>
      <c r="M30" s="138"/>
      <c r="N30" s="138"/>
      <c r="O30" s="138"/>
      <c r="P30" s="138"/>
      <c r="Q30" s="127"/>
      <c r="R30" s="127"/>
      <c r="S30" s="439" t="s">
        <v>41</v>
      </c>
      <c r="T30" s="439"/>
      <c r="U30" s="129"/>
      <c r="V30" s="129"/>
      <c r="W30" s="390">
        <f>Lists!E4</f>
        <v>1.1000000000000001</v>
      </c>
      <c r="X30" s="391"/>
      <c r="Y30" s="398" t="s">
        <v>350</v>
      </c>
      <c r="Z30" s="398"/>
      <c r="AA30" s="399"/>
      <c r="AB30" s="426"/>
      <c r="AC30" s="427"/>
      <c r="AD30" s="427"/>
      <c r="AE30" s="427"/>
      <c r="AF30" s="369" t="s">
        <v>28</v>
      </c>
      <c r="AG30" s="370"/>
      <c r="AH30" s="352" t="s">
        <v>26</v>
      </c>
      <c r="AI30" s="346" t="str">
        <f>IF(ISBLANK(AB30),"",AB30*W30)</f>
        <v/>
      </c>
      <c r="AJ30" s="346"/>
      <c r="AK30" s="346"/>
      <c r="AL30" s="347"/>
      <c r="AM30" s="121"/>
    </row>
    <row r="31" spans="1:173" ht="14.1" customHeight="1" x14ac:dyDescent="0.25">
      <c r="A31" s="121"/>
      <c r="B31" s="410"/>
      <c r="C31" s="411"/>
      <c r="D31" s="411"/>
      <c r="E31" s="411"/>
      <c r="F31" s="411"/>
      <c r="G31" s="440"/>
      <c r="H31" s="440"/>
      <c r="I31" s="387"/>
      <c r="J31" s="388"/>
      <c r="K31" s="389"/>
      <c r="L31" s="445" t="s">
        <v>42</v>
      </c>
      <c r="M31" s="445"/>
      <c r="N31" s="139"/>
      <c r="O31" s="446" t="s">
        <v>43</v>
      </c>
      <c r="P31" s="447"/>
      <c r="Q31" s="448"/>
      <c r="R31" s="449"/>
      <c r="S31" s="440"/>
      <c r="T31" s="440"/>
      <c r="U31" s="139"/>
      <c r="V31" s="133"/>
      <c r="W31" s="392"/>
      <c r="X31" s="393"/>
      <c r="Y31" s="400"/>
      <c r="Z31" s="400"/>
      <c r="AA31" s="401"/>
      <c r="AB31" s="428"/>
      <c r="AC31" s="375"/>
      <c r="AD31" s="375"/>
      <c r="AE31" s="375"/>
      <c r="AF31" s="371"/>
      <c r="AG31" s="372"/>
      <c r="AH31" s="353"/>
      <c r="AI31" s="348"/>
      <c r="AJ31" s="348"/>
      <c r="AK31" s="348"/>
      <c r="AL31" s="349"/>
      <c r="AM31" s="121"/>
    </row>
    <row r="32" spans="1:173" ht="3.95" customHeight="1" x14ac:dyDescent="0.25">
      <c r="A32" s="121"/>
      <c r="B32" s="412"/>
      <c r="C32" s="413"/>
      <c r="D32" s="413"/>
      <c r="E32" s="413"/>
      <c r="F32" s="413"/>
      <c r="G32" s="441"/>
      <c r="H32" s="441"/>
      <c r="I32" s="137"/>
      <c r="J32" s="137"/>
      <c r="K32" s="137"/>
      <c r="L32" s="137"/>
      <c r="M32" s="137"/>
      <c r="N32" s="140"/>
      <c r="O32" s="140"/>
      <c r="P32" s="140"/>
      <c r="Q32" s="137"/>
      <c r="R32" s="137"/>
      <c r="S32" s="441"/>
      <c r="T32" s="441"/>
      <c r="U32" s="137"/>
      <c r="V32" s="137"/>
      <c r="W32" s="394"/>
      <c r="X32" s="395"/>
      <c r="Y32" s="402"/>
      <c r="Z32" s="402"/>
      <c r="AA32" s="403"/>
      <c r="AB32" s="429"/>
      <c r="AC32" s="430"/>
      <c r="AD32" s="430"/>
      <c r="AE32" s="430"/>
      <c r="AF32" s="373"/>
      <c r="AG32" s="374"/>
      <c r="AH32" s="354"/>
      <c r="AI32" s="350"/>
      <c r="AJ32" s="350"/>
      <c r="AK32" s="350"/>
      <c r="AL32" s="351"/>
      <c r="AM32" s="121"/>
    </row>
    <row r="33" spans="1:39" ht="3.95" customHeight="1" x14ac:dyDescent="0.25">
      <c r="A33" s="121"/>
      <c r="B33" s="408" t="s">
        <v>27</v>
      </c>
      <c r="C33" s="409"/>
      <c r="D33" s="409"/>
      <c r="E33" s="409"/>
      <c r="F33" s="409"/>
      <c r="G33" s="439" t="s">
        <v>40</v>
      </c>
      <c r="H33" s="439"/>
      <c r="I33" s="138"/>
      <c r="J33" s="138"/>
      <c r="K33" s="138"/>
      <c r="L33" s="138"/>
      <c r="M33" s="138"/>
      <c r="N33" s="138"/>
      <c r="O33" s="138"/>
      <c r="P33" s="138"/>
      <c r="Q33" s="127"/>
      <c r="R33" s="127"/>
      <c r="S33" s="439" t="s">
        <v>41</v>
      </c>
      <c r="T33" s="439"/>
      <c r="U33" s="129"/>
      <c r="V33" s="129"/>
      <c r="W33" s="390">
        <f>Lists!E4</f>
        <v>1.1000000000000001</v>
      </c>
      <c r="X33" s="391"/>
      <c r="Y33" s="398" t="s">
        <v>350</v>
      </c>
      <c r="Z33" s="398"/>
      <c r="AA33" s="399"/>
      <c r="AB33" s="426"/>
      <c r="AC33" s="427"/>
      <c r="AD33" s="427"/>
      <c r="AE33" s="427"/>
      <c r="AF33" s="369" t="s">
        <v>28</v>
      </c>
      <c r="AG33" s="370"/>
      <c r="AH33" s="352" t="s">
        <v>26</v>
      </c>
      <c r="AI33" s="346" t="str">
        <f>IF(ISBLANK(AB33),"",AB33*W33)</f>
        <v/>
      </c>
      <c r="AJ33" s="346"/>
      <c r="AK33" s="346"/>
      <c r="AL33" s="347"/>
      <c r="AM33" s="121"/>
    </row>
    <row r="34" spans="1:39" ht="14.1" customHeight="1" x14ac:dyDescent="0.25">
      <c r="A34" s="121"/>
      <c r="B34" s="410"/>
      <c r="C34" s="411"/>
      <c r="D34" s="411"/>
      <c r="E34" s="411"/>
      <c r="F34" s="411"/>
      <c r="G34" s="440"/>
      <c r="H34" s="440"/>
      <c r="I34" s="387"/>
      <c r="J34" s="388"/>
      <c r="K34" s="389"/>
      <c r="L34" s="445" t="s">
        <v>42</v>
      </c>
      <c r="M34" s="445"/>
      <c r="N34" s="139"/>
      <c r="O34" s="446" t="s">
        <v>43</v>
      </c>
      <c r="P34" s="447"/>
      <c r="Q34" s="448"/>
      <c r="R34" s="449"/>
      <c r="S34" s="440"/>
      <c r="T34" s="440"/>
      <c r="U34" s="139"/>
      <c r="V34" s="133"/>
      <c r="W34" s="392"/>
      <c r="X34" s="393"/>
      <c r="Y34" s="400"/>
      <c r="Z34" s="400"/>
      <c r="AA34" s="401"/>
      <c r="AB34" s="428"/>
      <c r="AC34" s="375"/>
      <c r="AD34" s="375"/>
      <c r="AE34" s="375"/>
      <c r="AF34" s="371"/>
      <c r="AG34" s="372"/>
      <c r="AH34" s="353"/>
      <c r="AI34" s="348"/>
      <c r="AJ34" s="348"/>
      <c r="AK34" s="348"/>
      <c r="AL34" s="349"/>
      <c r="AM34" s="121"/>
    </row>
    <row r="35" spans="1:39" ht="3.95" customHeight="1" x14ac:dyDescent="0.25">
      <c r="A35" s="121"/>
      <c r="B35" s="412"/>
      <c r="C35" s="413"/>
      <c r="D35" s="413"/>
      <c r="E35" s="413"/>
      <c r="F35" s="413"/>
      <c r="G35" s="441"/>
      <c r="H35" s="441"/>
      <c r="I35" s="137"/>
      <c r="J35" s="137"/>
      <c r="K35" s="137"/>
      <c r="L35" s="137"/>
      <c r="M35" s="137"/>
      <c r="N35" s="140"/>
      <c r="O35" s="140"/>
      <c r="P35" s="140"/>
      <c r="Q35" s="137"/>
      <c r="R35" s="137"/>
      <c r="S35" s="441"/>
      <c r="T35" s="441"/>
      <c r="U35" s="137"/>
      <c r="V35" s="137"/>
      <c r="W35" s="394"/>
      <c r="X35" s="395"/>
      <c r="Y35" s="402"/>
      <c r="Z35" s="402"/>
      <c r="AA35" s="403"/>
      <c r="AB35" s="429"/>
      <c r="AC35" s="430"/>
      <c r="AD35" s="430"/>
      <c r="AE35" s="430"/>
      <c r="AF35" s="373"/>
      <c r="AG35" s="374"/>
      <c r="AH35" s="354"/>
      <c r="AI35" s="350"/>
      <c r="AJ35" s="350"/>
      <c r="AK35" s="350"/>
      <c r="AL35" s="351"/>
      <c r="AM35" s="121"/>
    </row>
    <row r="36" spans="1:39" ht="3.95" customHeight="1" x14ac:dyDescent="0.25">
      <c r="A36" s="121"/>
      <c r="B36" s="408" t="s">
        <v>29</v>
      </c>
      <c r="C36" s="409"/>
      <c r="D36" s="409"/>
      <c r="E36" s="409"/>
      <c r="F36" s="409"/>
      <c r="G36" s="128"/>
      <c r="H36" s="128"/>
      <c r="I36" s="128"/>
      <c r="J36" s="128"/>
      <c r="K36" s="128"/>
      <c r="L36" s="128"/>
      <c r="M36" s="128"/>
      <c r="N36" s="128"/>
      <c r="O36" s="128"/>
      <c r="P36" s="128"/>
      <c r="Q36" s="126"/>
      <c r="R36" s="331" t="s">
        <v>44</v>
      </c>
      <c r="S36" s="331"/>
      <c r="T36" s="129"/>
      <c r="U36" s="128"/>
      <c r="V36" s="143"/>
      <c r="W36" s="390">
        <f>Lists!E5</f>
        <v>1.1000000000000001</v>
      </c>
      <c r="X36" s="391"/>
      <c r="Y36" s="398" t="s">
        <v>350</v>
      </c>
      <c r="Z36" s="398"/>
      <c r="AA36" s="399"/>
      <c r="AB36" s="428"/>
      <c r="AC36" s="375"/>
      <c r="AD36" s="375"/>
      <c r="AE36" s="375"/>
      <c r="AF36" s="371" t="s">
        <v>28</v>
      </c>
      <c r="AG36" s="372"/>
      <c r="AH36" s="352" t="s">
        <v>26</v>
      </c>
      <c r="AI36" s="346" t="str">
        <f>IF(ISBLANK(AB36),"",AB36*W36)</f>
        <v/>
      </c>
      <c r="AJ36" s="346"/>
      <c r="AK36" s="346"/>
      <c r="AL36" s="347"/>
      <c r="AM36" s="121"/>
    </row>
    <row r="37" spans="1:39" ht="14.1" customHeight="1" x14ac:dyDescent="0.25">
      <c r="A37" s="121"/>
      <c r="B37" s="410"/>
      <c r="C37" s="411"/>
      <c r="D37" s="411"/>
      <c r="E37" s="411"/>
      <c r="F37" s="411"/>
      <c r="G37" s="130"/>
      <c r="H37" s="130"/>
      <c r="I37" s="126"/>
      <c r="J37" s="144"/>
      <c r="K37" s="144"/>
      <c r="L37" s="144"/>
      <c r="M37" s="144"/>
      <c r="N37" s="144"/>
      <c r="O37" s="131"/>
      <c r="P37" s="131"/>
      <c r="Q37" s="144"/>
      <c r="R37" s="332"/>
      <c r="S37" s="332"/>
      <c r="T37" s="396">
        <v>0</v>
      </c>
      <c r="U37" s="397"/>
      <c r="V37" s="145"/>
      <c r="W37" s="392"/>
      <c r="X37" s="393"/>
      <c r="Y37" s="400"/>
      <c r="Z37" s="400"/>
      <c r="AA37" s="401"/>
      <c r="AB37" s="428"/>
      <c r="AC37" s="375"/>
      <c r="AD37" s="375"/>
      <c r="AE37" s="375"/>
      <c r="AF37" s="371"/>
      <c r="AG37" s="372"/>
      <c r="AH37" s="353"/>
      <c r="AI37" s="348"/>
      <c r="AJ37" s="348"/>
      <c r="AK37" s="348"/>
      <c r="AL37" s="349"/>
      <c r="AM37" s="121"/>
    </row>
    <row r="38" spans="1:39" ht="3.95" customHeight="1" x14ac:dyDescent="0.25">
      <c r="A38" s="121"/>
      <c r="B38" s="412"/>
      <c r="C38" s="413"/>
      <c r="D38" s="413"/>
      <c r="E38" s="413"/>
      <c r="F38" s="413"/>
      <c r="G38" s="134"/>
      <c r="H38" s="134"/>
      <c r="I38" s="146"/>
      <c r="J38" s="146"/>
      <c r="K38" s="146"/>
      <c r="L38" s="146"/>
      <c r="M38" s="146"/>
      <c r="N38" s="146"/>
      <c r="O38" s="135"/>
      <c r="P38" s="135"/>
      <c r="Q38" s="146"/>
      <c r="R38" s="333"/>
      <c r="S38" s="333"/>
      <c r="T38" s="137"/>
      <c r="U38" s="137"/>
      <c r="V38" s="147"/>
      <c r="W38" s="394"/>
      <c r="X38" s="395"/>
      <c r="Y38" s="402"/>
      <c r="Z38" s="402"/>
      <c r="AA38" s="403"/>
      <c r="AB38" s="428"/>
      <c r="AC38" s="375"/>
      <c r="AD38" s="375"/>
      <c r="AE38" s="375"/>
      <c r="AF38" s="371"/>
      <c r="AG38" s="372"/>
      <c r="AH38" s="354"/>
      <c r="AI38" s="350"/>
      <c r="AJ38" s="350"/>
      <c r="AK38" s="350"/>
      <c r="AL38" s="351"/>
      <c r="AM38" s="121"/>
    </row>
    <row r="39" spans="1:39" ht="3.95" customHeight="1" x14ac:dyDescent="0.25">
      <c r="A39" s="121"/>
      <c r="B39" s="417" t="s">
        <v>30</v>
      </c>
      <c r="C39" s="398"/>
      <c r="D39" s="398"/>
      <c r="E39" s="398"/>
      <c r="F39" s="398"/>
      <c r="G39" s="398"/>
      <c r="H39" s="128"/>
      <c r="I39" s="128"/>
      <c r="J39" s="128"/>
      <c r="K39" s="128"/>
      <c r="L39" s="128"/>
      <c r="M39" s="128"/>
      <c r="N39" s="128"/>
      <c r="O39" s="128"/>
      <c r="P39" s="128"/>
      <c r="Q39" s="128"/>
      <c r="R39" s="331" t="s">
        <v>44</v>
      </c>
      <c r="S39" s="331"/>
      <c r="T39" s="129"/>
      <c r="U39" s="128"/>
      <c r="V39" s="143"/>
      <c r="W39" s="390">
        <f>Lists!E6</f>
        <v>1.1000000000000001</v>
      </c>
      <c r="X39" s="391"/>
      <c r="Y39" s="398" t="s">
        <v>350</v>
      </c>
      <c r="Z39" s="398"/>
      <c r="AA39" s="399"/>
      <c r="AB39" s="426"/>
      <c r="AC39" s="427"/>
      <c r="AD39" s="427"/>
      <c r="AE39" s="427"/>
      <c r="AF39" s="369" t="s">
        <v>28</v>
      </c>
      <c r="AG39" s="370"/>
      <c r="AH39" s="352" t="s">
        <v>26</v>
      </c>
      <c r="AI39" s="346" t="str">
        <f>IF(ISBLANK(AB39),"",AB39*W39)</f>
        <v/>
      </c>
      <c r="AJ39" s="346"/>
      <c r="AK39" s="346"/>
      <c r="AL39" s="347"/>
      <c r="AM39" s="121"/>
    </row>
    <row r="40" spans="1:39" ht="14.1" customHeight="1" x14ac:dyDescent="0.25">
      <c r="A40" s="121"/>
      <c r="B40" s="418"/>
      <c r="C40" s="400"/>
      <c r="D40" s="400"/>
      <c r="E40" s="400"/>
      <c r="F40" s="400"/>
      <c r="G40" s="400"/>
      <c r="H40" s="130"/>
      <c r="I40" s="130"/>
      <c r="J40" s="144"/>
      <c r="K40" s="144"/>
      <c r="L40" s="131"/>
      <c r="M40" s="131"/>
      <c r="N40" s="131"/>
      <c r="O40" s="131"/>
      <c r="P40" s="131"/>
      <c r="Q40" s="130"/>
      <c r="R40" s="332"/>
      <c r="S40" s="332"/>
      <c r="T40" s="396">
        <v>0</v>
      </c>
      <c r="U40" s="397"/>
      <c r="V40" s="145"/>
      <c r="W40" s="392"/>
      <c r="X40" s="393"/>
      <c r="Y40" s="400"/>
      <c r="Z40" s="400"/>
      <c r="AA40" s="401"/>
      <c r="AB40" s="428"/>
      <c r="AC40" s="375"/>
      <c r="AD40" s="375"/>
      <c r="AE40" s="375"/>
      <c r="AF40" s="371"/>
      <c r="AG40" s="372"/>
      <c r="AH40" s="353"/>
      <c r="AI40" s="348"/>
      <c r="AJ40" s="348"/>
      <c r="AK40" s="348"/>
      <c r="AL40" s="349"/>
      <c r="AM40" s="121"/>
    </row>
    <row r="41" spans="1:39" ht="3.95" customHeight="1" x14ac:dyDescent="0.25">
      <c r="A41" s="121"/>
      <c r="B41" s="419"/>
      <c r="C41" s="402"/>
      <c r="D41" s="402"/>
      <c r="E41" s="402"/>
      <c r="F41" s="402"/>
      <c r="G41" s="402"/>
      <c r="H41" s="134"/>
      <c r="I41" s="134"/>
      <c r="J41" s="135"/>
      <c r="K41" s="135"/>
      <c r="L41" s="135"/>
      <c r="M41" s="135"/>
      <c r="N41" s="135"/>
      <c r="O41" s="135"/>
      <c r="P41" s="135"/>
      <c r="Q41" s="134"/>
      <c r="R41" s="333"/>
      <c r="S41" s="333"/>
      <c r="T41" s="137"/>
      <c r="U41" s="137"/>
      <c r="V41" s="147"/>
      <c r="W41" s="394"/>
      <c r="X41" s="395"/>
      <c r="Y41" s="402"/>
      <c r="Z41" s="402"/>
      <c r="AA41" s="403"/>
      <c r="AB41" s="428"/>
      <c r="AC41" s="375"/>
      <c r="AD41" s="375"/>
      <c r="AE41" s="375"/>
      <c r="AF41" s="371"/>
      <c r="AG41" s="372"/>
      <c r="AH41" s="354"/>
      <c r="AI41" s="350"/>
      <c r="AJ41" s="350"/>
      <c r="AK41" s="350"/>
      <c r="AL41" s="351"/>
      <c r="AM41" s="121"/>
    </row>
    <row r="42" spans="1:39" ht="3.95" customHeight="1" x14ac:dyDescent="0.25">
      <c r="A42" s="121"/>
      <c r="B42" s="417" t="s">
        <v>31</v>
      </c>
      <c r="C42" s="398"/>
      <c r="D42" s="398"/>
      <c r="E42" s="398"/>
      <c r="F42" s="398"/>
      <c r="G42" s="398"/>
      <c r="H42" s="128"/>
      <c r="I42" s="128"/>
      <c r="J42" s="128"/>
      <c r="K42" s="128"/>
      <c r="L42" s="128"/>
      <c r="M42" s="128"/>
      <c r="N42" s="128"/>
      <c r="O42" s="128"/>
      <c r="P42" s="128"/>
      <c r="Q42" s="128"/>
      <c r="R42" s="331" t="s">
        <v>44</v>
      </c>
      <c r="S42" s="331"/>
      <c r="T42" s="129"/>
      <c r="U42" s="128"/>
      <c r="V42" s="143"/>
      <c r="W42" s="390">
        <f>Lists!E7</f>
        <v>2</v>
      </c>
      <c r="X42" s="391"/>
      <c r="Y42" s="398" t="s">
        <v>365</v>
      </c>
      <c r="Z42" s="398"/>
      <c r="AA42" s="399"/>
      <c r="AB42" s="426"/>
      <c r="AC42" s="427"/>
      <c r="AD42" s="427"/>
      <c r="AE42" s="427"/>
      <c r="AF42" s="369" t="s">
        <v>32</v>
      </c>
      <c r="AG42" s="370"/>
      <c r="AH42" s="352" t="s">
        <v>26</v>
      </c>
      <c r="AI42" s="346" t="str">
        <f>IF(ISBLANK(AB42),"",AB42*W42)</f>
        <v/>
      </c>
      <c r="AJ42" s="346"/>
      <c r="AK42" s="346"/>
      <c r="AL42" s="347"/>
      <c r="AM42" s="121"/>
    </row>
    <row r="43" spans="1:39" ht="14.1" customHeight="1" x14ac:dyDescent="0.25">
      <c r="A43" s="121"/>
      <c r="B43" s="418"/>
      <c r="C43" s="400"/>
      <c r="D43" s="400"/>
      <c r="E43" s="400"/>
      <c r="F43" s="400"/>
      <c r="G43" s="400"/>
      <c r="H43" s="130"/>
      <c r="I43" s="144"/>
      <c r="J43" s="144"/>
      <c r="K43" s="144"/>
      <c r="L43" s="144"/>
      <c r="M43" s="131"/>
      <c r="N43" s="131"/>
      <c r="O43" s="131"/>
      <c r="P43" s="131"/>
      <c r="Q43" s="130"/>
      <c r="R43" s="332"/>
      <c r="S43" s="332"/>
      <c r="T43" s="396">
        <v>0</v>
      </c>
      <c r="U43" s="397"/>
      <c r="V43" s="145"/>
      <c r="W43" s="392"/>
      <c r="X43" s="393"/>
      <c r="Y43" s="400"/>
      <c r="Z43" s="400"/>
      <c r="AA43" s="401"/>
      <c r="AB43" s="428"/>
      <c r="AC43" s="375"/>
      <c r="AD43" s="375"/>
      <c r="AE43" s="375"/>
      <c r="AF43" s="371"/>
      <c r="AG43" s="372"/>
      <c r="AH43" s="353"/>
      <c r="AI43" s="348"/>
      <c r="AJ43" s="348"/>
      <c r="AK43" s="348"/>
      <c r="AL43" s="349"/>
      <c r="AM43" s="121"/>
    </row>
    <row r="44" spans="1:39" ht="3.95" customHeight="1" x14ac:dyDescent="0.25">
      <c r="A44" s="121"/>
      <c r="B44" s="419"/>
      <c r="C44" s="402"/>
      <c r="D44" s="402"/>
      <c r="E44" s="402"/>
      <c r="F44" s="402"/>
      <c r="G44" s="402"/>
      <c r="H44" s="134"/>
      <c r="I44" s="146"/>
      <c r="J44" s="146"/>
      <c r="K44" s="146"/>
      <c r="L44" s="146"/>
      <c r="M44" s="135"/>
      <c r="N44" s="135"/>
      <c r="O44" s="135"/>
      <c r="P44" s="135"/>
      <c r="Q44" s="134"/>
      <c r="R44" s="333"/>
      <c r="S44" s="333"/>
      <c r="T44" s="137"/>
      <c r="U44" s="137"/>
      <c r="V44" s="147"/>
      <c r="W44" s="394"/>
      <c r="X44" s="395"/>
      <c r="Y44" s="402"/>
      <c r="Z44" s="402"/>
      <c r="AA44" s="403"/>
      <c r="AB44" s="428"/>
      <c r="AC44" s="375"/>
      <c r="AD44" s="375"/>
      <c r="AE44" s="375"/>
      <c r="AF44" s="371"/>
      <c r="AG44" s="372"/>
      <c r="AH44" s="354"/>
      <c r="AI44" s="350"/>
      <c r="AJ44" s="350"/>
      <c r="AK44" s="350"/>
      <c r="AL44" s="351"/>
      <c r="AM44" s="121"/>
    </row>
    <row r="45" spans="1:39" ht="3.95" customHeight="1" x14ac:dyDescent="0.25">
      <c r="A45" s="121"/>
      <c r="B45" s="408" t="s">
        <v>33</v>
      </c>
      <c r="C45" s="409"/>
      <c r="D45" s="409"/>
      <c r="E45" s="409"/>
      <c r="F45" s="409"/>
      <c r="G45" s="409"/>
      <c r="H45" s="409"/>
      <c r="I45" s="409"/>
      <c r="J45" s="409"/>
      <c r="K45" s="128"/>
      <c r="L45" s="128"/>
      <c r="M45" s="128"/>
      <c r="N45" s="128"/>
      <c r="O45" s="128"/>
      <c r="P45" s="128"/>
      <c r="Q45" s="128"/>
      <c r="R45" s="331" t="s">
        <v>44</v>
      </c>
      <c r="S45" s="331"/>
      <c r="T45" s="129"/>
      <c r="U45" s="128"/>
      <c r="V45" s="143"/>
      <c r="W45" s="390">
        <f>Lists!E8</f>
        <v>3</v>
      </c>
      <c r="X45" s="391"/>
      <c r="Y45" s="366" t="s">
        <v>365</v>
      </c>
      <c r="Z45" s="366"/>
      <c r="AA45" s="404"/>
      <c r="AB45" s="426"/>
      <c r="AC45" s="427"/>
      <c r="AD45" s="427"/>
      <c r="AE45" s="427"/>
      <c r="AF45" s="369" t="s">
        <v>32</v>
      </c>
      <c r="AG45" s="370"/>
      <c r="AH45" s="352" t="s">
        <v>26</v>
      </c>
      <c r="AI45" s="346" t="str">
        <f>IF(ISBLANK(AB45),"",AB45*W45)</f>
        <v/>
      </c>
      <c r="AJ45" s="346"/>
      <c r="AK45" s="346"/>
      <c r="AL45" s="347"/>
      <c r="AM45" s="121"/>
    </row>
    <row r="46" spans="1:39" ht="14.1" customHeight="1" x14ac:dyDescent="0.25">
      <c r="A46" s="121"/>
      <c r="B46" s="410"/>
      <c r="C46" s="411"/>
      <c r="D46" s="411"/>
      <c r="E46" s="411"/>
      <c r="F46" s="411"/>
      <c r="G46" s="411"/>
      <c r="H46" s="411"/>
      <c r="I46" s="411"/>
      <c r="J46" s="411"/>
      <c r="K46" s="144"/>
      <c r="L46" s="131"/>
      <c r="M46" s="131"/>
      <c r="N46" s="131"/>
      <c r="O46" s="131"/>
      <c r="P46" s="131"/>
      <c r="Q46" s="126"/>
      <c r="R46" s="332"/>
      <c r="S46" s="332"/>
      <c r="T46" s="396">
        <v>0</v>
      </c>
      <c r="U46" s="397"/>
      <c r="V46" s="145"/>
      <c r="W46" s="392"/>
      <c r="X46" s="393"/>
      <c r="Y46" s="405"/>
      <c r="Z46" s="405"/>
      <c r="AA46" s="406"/>
      <c r="AB46" s="428"/>
      <c r="AC46" s="375"/>
      <c r="AD46" s="375"/>
      <c r="AE46" s="375"/>
      <c r="AF46" s="371"/>
      <c r="AG46" s="372"/>
      <c r="AH46" s="353"/>
      <c r="AI46" s="348"/>
      <c r="AJ46" s="348"/>
      <c r="AK46" s="348"/>
      <c r="AL46" s="349"/>
      <c r="AM46" s="121"/>
    </row>
    <row r="47" spans="1:39" ht="3.95" customHeight="1" x14ac:dyDescent="0.25">
      <c r="A47" s="121"/>
      <c r="B47" s="412"/>
      <c r="C47" s="413"/>
      <c r="D47" s="413"/>
      <c r="E47" s="413"/>
      <c r="F47" s="413"/>
      <c r="G47" s="413"/>
      <c r="H47" s="413"/>
      <c r="I47" s="413"/>
      <c r="J47" s="413"/>
      <c r="K47" s="135"/>
      <c r="L47" s="135"/>
      <c r="M47" s="135"/>
      <c r="N47" s="135"/>
      <c r="O47" s="135"/>
      <c r="P47" s="135"/>
      <c r="Q47" s="142"/>
      <c r="R47" s="333"/>
      <c r="S47" s="333"/>
      <c r="T47" s="137"/>
      <c r="U47" s="137"/>
      <c r="V47" s="147"/>
      <c r="W47" s="394"/>
      <c r="X47" s="395"/>
      <c r="Y47" s="368"/>
      <c r="Z47" s="368"/>
      <c r="AA47" s="407"/>
      <c r="AB47" s="429"/>
      <c r="AC47" s="430"/>
      <c r="AD47" s="430"/>
      <c r="AE47" s="430"/>
      <c r="AF47" s="373"/>
      <c r="AG47" s="374"/>
      <c r="AH47" s="354"/>
      <c r="AI47" s="350"/>
      <c r="AJ47" s="350"/>
      <c r="AK47" s="350"/>
      <c r="AL47" s="351"/>
      <c r="AM47" s="121"/>
    </row>
    <row r="48" spans="1:39" ht="3.95" customHeight="1" x14ac:dyDescent="0.25">
      <c r="A48" s="121"/>
      <c r="B48" s="408" t="s">
        <v>362</v>
      </c>
      <c r="C48" s="409"/>
      <c r="D48" s="409"/>
      <c r="E48" s="409"/>
      <c r="F48" s="409"/>
      <c r="G48" s="409"/>
      <c r="H48" s="409"/>
      <c r="I48" s="409"/>
      <c r="J48" s="409"/>
      <c r="K48" s="409"/>
      <c r="L48" s="409"/>
      <c r="M48" s="331" t="s">
        <v>361</v>
      </c>
      <c r="N48" s="331"/>
      <c r="O48" s="439" t="s">
        <v>360</v>
      </c>
      <c r="P48" s="439"/>
      <c r="Q48" s="439"/>
      <c r="R48" s="148"/>
      <c r="S48" s="148"/>
      <c r="T48" s="133"/>
      <c r="U48" s="133"/>
      <c r="V48" s="133"/>
      <c r="W48" s="360">
        <f>Lists!E9</f>
        <v>25</v>
      </c>
      <c r="X48" s="361"/>
      <c r="Y48" s="366" t="s">
        <v>353</v>
      </c>
      <c r="Z48" s="366"/>
      <c r="AA48" s="366"/>
      <c r="AB48" s="376"/>
      <c r="AC48" s="379"/>
      <c r="AD48" s="379"/>
      <c r="AE48" s="379"/>
      <c r="AF48" s="369" t="s">
        <v>355</v>
      </c>
      <c r="AG48" s="370"/>
      <c r="AH48" s="352" t="s">
        <v>26</v>
      </c>
      <c r="AI48" s="346" t="str">
        <f>IF(ISBLANK(AC49),"",AC49*W48)</f>
        <v/>
      </c>
      <c r="AJ48" s="346"/>
      <c r="AK48" s="346"/>
      <c r="AL48" s="347"/>
      <c r="AM48" s="121"/>
    </row>
    <row r="49" spans="1:173" s="1" customFormat="1" ht="18" customHeight="1" x14ac:dyDescent="0.25">
      <c r="A49" s="118"/>
      <c r="B49" s="410"/>
      <c r="C49" s="411"/>
      <c r="D49" s="411"/>
      <c r="E49" s="411"/>
      <c r="F49" s="411"/>
      <c r="G49" s="411"/>
      <c r="H49" s="411"/>
      <c r="I49" s="411"/>
      <c r="J49" s="411"/>
      <c r="K49" s="411"/>
      <c r="L49" s="411"/>
      <c r="M49" s="332"/>
      <c r="N49" s="332"/>
      <c r="O49" s="440"/>
      <c r="P49" s="440"/>
      <c r="Q49" s="440"/>
      <c r="R49" s="414"/>
      <c r="S49" s="415"/>
      <c r="T49" s="415"/>
      <c r="U49" s="416"/>
      <c r="V49" s="149"/>
      <c r="W49" s="362"/>
      <c r="X49" s="363"/>
      <c r="Y49" s="367"/>
      <c r="Z49" s="367"/>
      <c r="AA49" s="367"/>
      <c r="AB49" s="377"/>
      <c r="AC49" s="375"/>
      <c r="AD49" s="375"/>
      <c r="AE49" s="380"/>
      <c r="AF49" s="371"/>
      <c r="AG49" s="372"/>
      <c r="AH49" s="353"/>
      <c r="AI49" s="348"/>
      <c r="AJ49" s="348"/>
      <c r="AK49" s="348"/>
      <c r="AL49" s="349"/>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row>
    <row r="50" spans="1:173" s="1" customFormat="1" ht="3.75" customHeight="1" x14ac:dyDescent="0.25">
      <c r="A50" s="118"/>
      <c r="B50" s="412"/>
      <c r="C50" s="413"/>
      <c r="D50" s="413"/>
      <c r="E50" s="413"/>
      <c r="F50" s="413"/>
      <c r="G50" s="413"/>
      <c r="H50" s="413"/>
      <c r="I50" s="413"/>
      <c r="J50" s="413"/>
      <c r="K50" s="413"/>
      <c r="L50" s="413"/>
      <c r="M50" s="333"/>
      <c r="N50" s="333"/>
      <c r="O50" s="441"/>
      <c r="P50" s="441"/>
      <c r="Q50" s="441"/>
      <c r="R50" s="150"/>
      <c r="S50" s="150"/>
      <c r="T50" s="150"/>
      <c r="U50" s="150"/>
      <c r="V50" s="150"/>
      <c r="W50" s="364"/>
      <c r="X50" s="365"/>
      <c r="Y50" s="368"/>
      <c r="Z50" s="368"/>
      <c r="AA50" s="368"/>
      <c r="AB50" s="378"/>
      <c r="AC50" s="381"/>
      <c r="AD50" s="381"/>
      <c r="AE50" s="381"/>
      <c r="AF50" s="373"/>
      <c r="AG50" s="374"/>
      <c r="AH50" s="354"/>
      <c r="AI50" s="350"/>
      <c r="AJ50" s="350"/>
      <c r="AK50" s="350"/>
      <c r="AL50" s="351"/>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row>
    <row r="51" spans="1:173" s="1" customFormat="1" ht="3.75" customHeight="1" x14ac:dyDescent="0.25">
      <c r="A51" s="118"/>
      <c r="B51" s="408" t="s">
        <v>356</v>
      </c>
      <c r="C51" s="409"/>
      <c r="D51" s="409"/>
      <c r="E51" s="409"/>
      <c r="F51" s="409"/>
      <c r="G51" s="409"/>
      <c r="H51" s="331" t="s">
        <v>361</v>
      </c>
      <c r="I51" s="331"/>
      <c r="J51" s="439" t="s">
        <v>40</v>
      </c>
      <c r="K51" s="520"/>
      <c r="L51" s="185"/>
      <c r="M51" s="185"/>
      <c r="N51" s="185"/>
      <c r="O51" s="439" t="s">
        <v>360</v>
      </c>
      <c r="P51" s="439"/>
      <c r="Q51" s="439"/>
      <c r="R51" s="185"/>
      <c r="S51" s="185"/>
      <c r="T51" s="185"/>
      <c r="U51" s="185"/>
      <c r="V51" s="185"/>
      <c r="W51" s="360">
        <f>Lists!E10</f>
        <v>200</v>
      </c>
      <c r="X51" s="361"/>
      <c r="Y51" s="366" t="s">
        <v>353</v>
      </c>
      <c r="Z51" s="366"/>
      <c r="AA51" s="366"/>
      <c r="AB51" s="376"/>
      <c r="AC51" s="379"/>
      <c r="AD51" s="379"/>
      <c r="AE51" s="379"/>
      <c r="AF51" s="369" t="s">
        <v>355</v>
      </c>
      <c r="AG51" s="370"/>
      <c r="AH51" s="352" t="s">
        <v>26</v>
      </c>
      <c r="AI51" s="346" t="str">
        <f>IF(ISBLANK(AC52),"",AC52*W51)</f>
        <v/>
      </c>
      <c r="AJ51" s="346"/>
      <c r="AK51" s="346"/>
      <c r="AL51" s="347"/>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row>
    <row r="52" spans="1:173" s="1" customFormat="1" ht="18" customHeight="1" x14ac:dyDescent="0.25">
      <c r="A52" s="118"/>
      <c r="B52" s="410"/>
      <c r="C52" s="411"/>
      <c r="D52" s="411"/>
      <c r="E52" s="411"/>
      <c r="F52" s="411"/>
      <c r="G52" s="411"/>
      <c r="H52" s="332"/>
      <c r="I52" s="332"/>
      <c r="J52" s="445"/>
      <c r="K52" s="445"/>
      <c r="L52" s="387"/>
      <c r="M52" s="388"/>
      <c r="N52" s="389"/>
      <c r="O52" s="440"/>
      <c r="P52" s="440"/>
      <c r="Q52" s="440"/>
      <c r="R52" s="414"/>
      <c r="S52" s="415"/>
      <c r="T52" s="415"/>
      <c r="U52" s="416"/>
      <c r="V52" s="151"/>
      <c r="W52" s="363"/>
      <c r="X52" s="363"/>
      <c r="Y52" s="367"/>
      <c r="Z52" s="367"/>
      <c r="AA52" s="367"/>
      <c r="AB52" s="377"/>
      <c r="AC52" s="375"/>
      <c r="AD52" s="375"/>
      <c r="AE52" s="380"/>
      <c r="AF52" s="371"/>
      <c r="AG52" s="372"/>
      <c r="AH52" s="353"/>
      <c r="AI52" s="348"/>
      <c r="AJ52" s="348"/>
      <c r="AK52" s="348"/>
      <c r="AL52" s="349"/>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c r="EN52" s="118"/>
      <c r="EO52" s="118"/>
      <c r="EP52" s="118"/>
      <c r="EQ52" s="118"/>
      <c r="ER52" s="118"/>
      <c r="ES52" s="118"/>
      <c r="ET52" s="118"/>
      <c r="EU52" s="118"/>
      <c r="EV52" s="118"/>
      <c r="EW52" s="118"/>
      <c r="EX52" s="118"/>
      <c r="EY52" s="118"/>
      <c r="EZ52" s="118"/>
      <c r="FA52" s="118"/>
      <c r="FB52" s="118"/>
      <c r="FC52" s="118"/>
      <c r="FD52" s="118"/>
      <c r="FE52" s="118"/>
      <c r="FF52" s="118"/>
      <c r="FG52" s="118"/>
      <c r="FH52" s="118"/>
      <c r="FI52" s="118"/>
      <c r="FJ52" s="118"/>
      <c r="FK52" s="118"/>
      <c r="FL52" s="118"/>
      <c r="FM52" s="118"/>
      <c r="FN52" s="118"/>
      <c r="FO52" s="118"/>
      <c r="FP52" s="118"/>
      <c r="FQ52" s="118"/>
    </row>
    <row r="53" spans="1:173" s="1" customFormat="1" ht="3.75" customHeight="1" x14ac:dyDescent="0.25">
      <c r="A53" s="118"/>
      <c r="B53" s="412"/>
      <c r="C53" s="413"/>
      <c r="D53" s="413"/>
      <c r="E53" s="413"/>
      <c r="F53" s="413"/>
      <c r="G53" s="413"/>
      <c r="H53" s="333"/>
      <c r="I53" s="333"/>
      <c r="J53" s="521"/>
      <c r="K53" s="521"/>
      <c r="L53" s="186"/>
      <c r="M53" s="186"/>
      <c r="N53" s="186"/>
      <c r="O53" s="441"/>
      <c r="P53" s="441"/>
      <c r="Q53" s="441"/>
      <c r="R53" s="186"/>
      <c r="S53" s="186"/>
      <c r="T53" s="186"/>
      <c r="U53" s="186"/>
      <c r="V53" s="186"/>
      <c r="W53" s="364"/>
      <c r="X53" s="365"/>
      <c r="Y53" s="368"/>
      <c r="Z53" s="368"/>
      <c r="AA53" s="368"/>
      <c r="AB53" s="378"/>
      <c r="AC53" s="381"/>
      <c r="AD53" s="381"/>
      <c r="AE53" s="381"/>
      <c r="AF53" s="373"/>
      <c r="AG53" s="374"/>
      <c r="AH53" s="354"/>
      <c r="AI53" s="350"/>
      <c r="AJ53" s="350"/>
      <c r="AK53" s="350"/>
      <c r="AL53" s="351"/>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row>
    <row r="54" spans="1:173" s="1" customFormat="1" ht="3.95" customHeight="1" x14ac:dyDescent="0.25">
      <c r="A54" s="118"/>
      <c r="B54" s="325" t="s">
        <v>513</v>
      </c>
      <c r="C54" s="326"/>
      <c r="D54" s="326"/>
      <c r="E54" s="326"/>
      <c r="F54" s="326"/>
      <c r="G54" s="326"/>
      <c r="H54" s="516" t="s">
        <v>373</v>
      </c>
      <c r="I54" s="516"/>
      <c r="J54" s="516"/>
      <c r="K54" s="516"/>
      <c r="L54" s="516"/>
      <c r="M54" s="516"/>
      <c r="N54" s="270"/>
      <c r="O54" s="193"/>
      <c r="P54" s="516" t="s">
        <v>372</v>
      </c>
      <c r="Q54" s="516"/>
      <c r="R54" s="516"/>
      <c r="S54" s="516"/>
      <c r="T54" s="516"/>
      <c r="U54" s="270"/>
      <c r="V54" s="274"/>
      <c r="W54" s="431">
        <f>Lists!E11</f>
        <v>200</v>
      </c>
      <c r="X54" s="432"/>
      <c r="Y54" s="436" t="s">
        <v>353</v>
      </c>
      <c r="Z54" s="436"/>
      <c r="AA54" s="436"/>
      <c r="AB54" s="376"/>
      <c r="AC54" s="379"/>
      <c r="AD54" s="379"/>
      <c r="AE54" s="379"/>
      <c r="AF54" s="369" t="s">
        <v>355</v>
      </c>
      <c r="AG54" s="370"/>
      <c r="AH54" s="352" t="s">
        <v>26</v>
      </c>
      <c r="AI54" s="346" t="str">
        <f>IF(ISBLANK(AC55),"",AC55*W54)</f>
        <v/>
      </c>
      <c r="AJ54" s="346"/>
      <c r="AK54" s="346"/>
      <c r="AL54" s="347"/>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H54" s="118"/>
      <c r="FI54" s="118"/>
      <c r="FJ54" s="118"/>
      <c r="FK54" s="118"/>
      <c r="FL54" s="118"/>
      <c r="FM54" s="118"/>
      <c r="FN54" s="118"/>
      <c r="FO54" s="118"/>
      <c r="FP54" s="118"/>
      <c r="FQ54" s="118"/>
    </row>
    <row r="55" spans="1:173" s="1" customFormat="1" ht="18" customHeight="1" x14ac:dyDescent="0.25">
      <c r="A55" s="118"/>
      <c r="B55" s="327"/>
      <c r="C55" s="328"/>
      <c r="D55" s="328"/>
      <c r="E55" s="328"/>
      <c r="F55" s="328"/>
      <c r="G55" s="328"/>
      <c r="H55" s="517"/>
      <c r="I55" s="517"/>
      <c r="J55" s="517"/>
      <c r="K55" s="517"/>
      <c r="L55" s="517"/>
      <c r="M55" s="517"/>
      <c r="N55" s="519"/>
      <c r="O55" s="519"/>
      <c r="P55" s="517"/>
      <c r="Q55" s="517"/>
      <c r="R55" s="517"/>
      <c r="S55" s="517"/>
      <c r="T55" s="517"/>
      <c r="U55" s="139"/>
      <c r="V55" s="195"/>
      <c r="W55" s="433"/>
      <c r="X55" s="433"/>
      <c r="Y55" s="437"/>
      <c r="Z55" s="437"/>
      <c r="AA55" s="437"/>
      <c r="AB55" s="377"/>
      <c r="AC55" s="375"/>
      <c r="AD55" s="375"/>
      <c r="AE55" s="380"/>
      <c r="AF55" s="371"/>
      <c r="AG55" s="372"/>
      <c r="AH55" s="353"/>
      <c r="AI55" s="348"/>
      <c r="AJ55" s="348"/>
      <c r="AK55" s="348"/>
      <c r="AL55" s="349"/>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row>
    <row r="56" spans="1:173" s="1" customFormat="1" ht="3.95" customHeight="1" x14ac:dyDescent="0.25">
      <c r="A56" s="118"/>
      <c r="B56" s="329"/>
      <c r="C56" s="330"/>
      <c r="D56" s="330"/>
      <c r="E56" s="330"/>
      <c r="F56" s="330"/>
      <c r="G56" s="330"/>
      <c r="H56" s="518"/>
      <c r="I56" s="518"/>
      <c r="J56" s="518"/>
      <c r="K56" s="518"/>
      <c r="L56" s="518"/>
      <c r="M56" s="518"/>
      <c r="N56" s="271"/>
      <c r="O56" s="194"/>
      <c r="P56" s="518"/>
      <c r="Q56" s="518"/>
      <c r="R56" s="518"/>
      <c r="S56" s="518"/>
      <c r="T56" s="518"/>
      <c r="U56" s="271"/>
      <c r="V56" s="275"/>
      <c r="W56" s="434"/>
      <c r="X56" s="435"/>
      <c r="Y56" s="438"/>
      <c r="Z56" s="438"/>
      <c r="AA56" s="438"/>
      <c r="AB56" s="378"/>
      <c r="AC56" s="381"/>
      <c r="AD56" s="381"/>
      <c r="AE56" s="381"/>
      <c r="AF56" s="373"/>
      <c r="AG56" s="374"/>
      <c r="AH56" s="354"/>
      <c r="AI56" s="350"/>
      <c r="AJ56" s="350"/>
      <c r="AK56" s="350"/>
      <c r="AL56" s="351"/>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row>
    <row r="57" spans="1:173" s="1" customFormat="1" ht="3.95" customHeight="1" x14ac:dyDescent="0.25">
      <c r="A57" s="118"/>
      <c r="B57" s="276"/>
      <c r="C57" s="277"/>
      <c r="D57" s="277"/>
      <c r="E57" s="277"/>
      <c r="F57" s="277"/>
      <c r="G57" s="277"/>
      <c r="H57" s="277"/>
      <c r="I57" s="277"/>
      <c r="J57" s="277"/>
      <c r="K57" s="277"/>
      <c r="L57" s="277"/>
      <c r="M57" s="277"/>
      <c r="N57" s="277"/>
      <c r="O57" s="277"/>
      <c r="P57" s="277"/>
      <c r="Q57" s="277"/>
      <c r="R57" s="277"/>
      <c r="S57" s="277"/>
      <c r="T57" s="279"/>
      <c r="U57" s="277"/>
      <c r="V57" s="277"/>
      <c r="W57" s="277"/>
      <c r="X57" s="277"/>
      <c r="Y57" s="277"/>
      <c r="Z57" s="277"/>
      <c r="AA57" s="277"/>
      <c r="AB57" s="277"/>
      <c r="AC57" s="277"/>
      <c r="AD57" s="277"/>
      <c r="AE57" s="277"/>
      <c r="AF57" s="277"/>
      <c r="AG57" s="279"/>
      <c r="AH57" s="277"/>
      <c r="AI57" s="277"/>
      <c r="AJ57" s="277"/>
      <c r="AK57" s="277"/>
      <c r="AL57" s="27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row>
    <row r="58" spans="1:173" ht="18" customHeight="1" x14ac:dyDescent="0.25">
      <c r="A58" s="121"/>
      <c r="B58" s="385"/>
      <c r="C58" s="170"/>
      <c r="D58" s="340" t="s">
        <v>34</v>
      </c>
      <c r="E58" s="340"/>
      <c r="F58" s="340"/>
      <c r="G58" s="340"/>
      <c r="H58" s="340"/>
      <c r="I58" s="340"/>
      <c r="J58" s="340"/>
      <c r="K58" s="340"/>
      <c r="L58" s="340"/>
      <c r="M58" s="340"/>
      <c r="N58" s="340"/>
      <c r="O58" s="340"/>
      <c r="P58" s="340"/>
      <c r="Q58" s="340"/>
      <c r="R58" s="340"/>
      <c r="S58" s="340"/>
      <c r="T58" s="340"/>
      <c r="U58" s="334" t="s">
        <v>620</v>
      </c>
      <c r="V58" s="335"/>
      <c r="W58" s="335"/>
      <c r="X58" s="335"/>
      <c r="Y58" s="335"/>
      <c r="Z58" s="335"/>
      <c r="AA58" s="335"/>
      <c r="AB58" s="335"/>
      <c r="AC58" s="335"/>
      <c r="AD58" s="335"/>
      <c r="AE58" s="335"/>
      <c r="AF58" s="335"/>
      <c r="AG58" s="336"/>
      <c r="AH58" s="358" t="s">
        <v>26</v>
      </c>
      <c r="AI58" s="342" t="str">
        <f>IF(SUM(AI27:AL56)=0," ",SUM(AI27:AL56))</f>
        <v xml:space="preserve"> </v>
      </c>
      <c r="AJ58" s="342"/>
      <c r="AK58" s="342"/>
      <c r="AL58" s="343"/>
      <c r="AM58" s="121"/>
    </row>
    <row r="59" spans="1:173" ht="21.6" customHeight="1" thickBot="1" x14ac:dyDescent="0.3">
      <c r="A59" s="121"/>
      <c r="B59" s="386"/>
      <c r="C59" s="152"/>
      <c r="D59" s="341"/>
      <c r="E59" s="341"/>
      <c r="F59" s="341"/>
      <c r="G59" s="341"/>
      <c r="H59" s="341"/>
      <c r="I59" s="341"/>
      <c r="J59" s="341"/>
      <c r="K59" s="341"/>
      <c r="L59" s="341"/>
      <c r="M59" s="341"/>
      <c r="N59" s="341"/>
      <c r="O59" s="341"/>
      <c r="P59" s="341"/>
      <c r="Q59" s="341"/>
      <c r="R59" s="341"/>
      <c r="S59" s="341"/>
      <c r="T59" s="341"/>
      <c r="U59" s="337"/>
      <c r="V59" s="338"/>
      <c r="W59" s="338"/>
      <c r="X59" s="338"/>
      <c r="Y59" s="338"/>
      <c r="Z59" s="338"/>
      <c r="AA59" s="338"/>
      <c r="AB59" s="338"/>
      <c r="AC59" s="338"/>
      <c r="AD59" s="338"/>
      <c r="AE59" s="338"/>
      <c r="AF59" s="338"/>
      <c r="AG59" s="339"/>
      <c r="AH59" s="359"/>
      <c r="AI59" s="344"/>
      <c r="AJ59" s="344"/>
      <c r="AK59" s="344"/>
      <c r="AL59" s="345"/>
      <c r="AM59" s="121"/>
    </row>
    <row r="60" spans="1:173" ht="14.65" hidden="1" customHeight="1" x14ac:dyDescent="0.25">
      <c r="A60" s="121"/>
      <c r="B60" s="123" t="s">
        <v>511</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row>
    <row r="61" spans="1:173" ht="3.75" customHeight="1" x14ac:dyDescent="0.2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row>
    <row r="62" spans="1:173" ht="15" customHeight="1" x14ac:dyDescent="0.25">
      <c r="A62" s="121"/>
      <c r="B62" s="121"/>
      <c r="C62" s="170"/>
      <c r="D62" s="509" t="s">
        <v>630</v>
      </c>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121"/>
    </row>
    <row r="63" spans="1:173" ht="3.75" customHeight="1" x14ac:dyDescent="0.2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row>
    <row r="64" spans="1:173" ht="15" customHeight="1" x14ac:dyDescent="0.25">
      <c r="A64" s="121"/>
      <c r="B64" s="121"/>
      <c r="C64" s="170"/>
      <c r="D64" s="324" t="s">
        <v>629</v>
      </c>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121"/>
      <c r="AL64" s="121"/>
      <c r="AM64" s="121"/>
    </row>
    <row r="65" spans="1:39" x14ac:dyDescent="0.25">
      <c r="A65" s="126"/>
      <c r="B65" s="153"/>
      <c r="C65" s="153"/>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121"/>
      <c r="AL65" s="121"/>
      <c r="AM65" s="121"/>
    </row>
    <row r="66" spans="1:39" x14ac:dyDescent="0.25">
      <c r="A66" s="126"/>
      <c r="B66" s="153"/>
      <c r="C66" s="153"/>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121"/>
      <c r="AL66" s="121"/>
      <c r="AM66" s="121"/>
    </row>
    <row r="67" spans="1:39" ht="36" customHeight="1" x14ac:dyDescent="0.25">
      <c r="A67" s="121"/>
      <c r="B67" s="126"/>
      <c r="C67" s="154" t="s">
        <v>35</v>
      </c>
      <c r="D67" s="154"/>
      <c r="E67" s="154"/>
      <c r="F67" s="154"/>
      <c r="G67" s="154"/>
      <c r="H67" s="154"/>
      <c r="I67" s="154"/>
      <c r="J67" s="154"/>
      <c r="K67" s="421"/>
      <c r="L67" s="421"/>
      <c r="M67" s="421"/>
      <c r="N67" s="421"/>
      <c r="O67" s="421"/>
      <c r="P67" s="421"/>
      <c r="Q67" s="421"/>
      <c r="R67" s="421"/>
      <c r="S67" s="421"/>
      <c r="T67" s="421"/>
      <c r="U67" s="421"/>
      <c r="V67" s="421"/>
      <c r="W67" s="421"/>
      <c r="X67" s="421"/>
      <c r="Y67" s="421"/>
      <c r="Z67" s="421"/>
      <c r="AA67" s="421"/>
      <c r="AB67" s="421"/>
      <c r="AC67" s="421"/>
      <c r="AD67" s="421"/>
      <c r="AE67" s="421"/>
      <c r="AF67" s="154" t="s">
        <v>36</v>
      </c>
      <c r="AG67" s="154"/>
      <c r="AH67" s="422"/>
      <c r="AI67" s="422"/>
      <c r="AJ67" s="422"/>
      <c r="AK67" s="422"/>
      <c r="AL67" s="121"/>
      <c r="AM67" s="121"/>
    </row>
    <row r="68" spans="1:39" ht="21.6" customHeight="1" x14ac:dyDescent="0.25">
      <c r="A68" s="121"/>
      <c r="B68" s="126"/>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121"/>
      <c r="AM68" s="121"/>
    </row>
    <row r="69" spans="1:39" ht="15.75" x14ac:dyDescent="0.25">
      <c r="C69" s="356" t="s">
        <v>0</v>
      </c>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121"/>
    </row>
    <row r="70" spans="1:39" ht="14.45" customHeight="1" x14ac:dyDescent="0.25">
      <c r="C70" s="321" t="s">
        <v>561</v>
      </c>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121"/>
    </row>
    <row r="71" spans="1:39" ht="15.75" x14ac:dyDescent="0.25">
      <c r="C71" s="320" t="s">
        <v>562</v>
      </c>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121"/>
    </row>
    <row r="72" spans="1:39" ht="33" customHeight="1" x14ac:dyDescent="0.25">
      <c r="C72" s="319" t="s">
        <v>563</v>
      </c>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121"/>
    </row>
    <row r="73" spans="1:39" ht="163.5" customHeight="1" x14ac:dyDescent="0.25">
      <c r="C73" s="323" t="s">
        <v>598</v>
      </c>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121"/>
    </row>
    <row r="74" spans="1:39" ht="22.15" customHeight="1" x14ac:dyDescent="0.25">
      <c r="C74" s="323" t="s">
        <v>599</v>
      </c>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121"/>
    </row>
    <row r="75" spans="1:39" ht="45.75" customHeight="1" x14ac:dyDescent="0.25">
      <c r="C75" s="323" t="s">
        <v>600</v>
      </c>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121"/>
    </row>
    <row r="76" spans="1:39" ht="56.25" customHeight="1" x14ac:dyDescent="0.25">
      <c r="C76" s="323" t="s">
        <v>601</v>
      </c>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121"/>
    </row>
    <row r="77" spans="1:39" ht="47.25" customHeight="1" x14ac:dyDescent="0.25">
      <c r="C77" s="323" t="s">
        <v>602</v>
      </c>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121"/>
    </row>
    <row r="78" spans="1:39" ht="79.5" customHeight="1" x14ac:dyDescent="0.25">
      <c r="C78" s="323" t="s">
        <v>603</v>
      </c>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121"/>
    </row>
    <row r="79" spans="1:39" ht="33" customHeight="1" x14ac:dyDescent="0.25">
      <c r="C79" s="323" t="s">
        <v>604</v>
      </c>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121"/>
    </row>
    <row r="80" spans="1:39" ht="68.25" customHeight="1" x14ac:dyDescent="0.25">
      <c r="C80" s="323" t="s">
        <v>605</v>
      </c>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c r="AM80" s="303"/>
    </row>
    <row r="81" spans="3:39" ht="33" customHeight="1" x14ac:dyDescent="0.25">
      <c r="C81" s="323" t="s">
        <v>606</v>
      </c>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323"/>
      <c r="AJ81" s="323"/>
      <c r="AK81" s="323"/>
      <c r="AL81" s="323"/>
      <c r="AM81" s="121"/>
    </row>
    <row r="82" spans="3:39" ht="150" customHeight="1" x14ac:dyDescent="0.25">
      <c r="C82" s="323" t="s">
        <v>607</v>
      </c>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323"/>
      <c r="AL82" s="323"/>
      <c r="AM82" s="121"/>
    </row>
    <row r="83" spans="3:39" ht="33" customHeight="1" x14ac:dyDescent="0.25">
      <c r="C83" s="323" t="s">
        <v>608</v>
      </c>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121"/>
    </row>
    <row r="84" spans="3:39" ht="24" customHeight="1" x14ac:dyDescent="0.25">
      <c r="C84" s="323" t="s">
        <v>609</v>
      </c>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121"/>
    </row>
    <row r="85" spans="3:39" ht="80.25" customHeight="1" x14ac:dyDescent="0.25">
      <c r="C85" s="322" t="s">
        <v>610</v>
      </c>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121"/>
    </row>
    <row r="86" spans="3:39" ht="24" customHeight="1" x14ac:dyDescent="0.25">
      <c r="C86" s="306" t="s">
        <v>611</v>
      </c>
      <c r="D86" s="306"/>
      <c r="E86" s="306"/>
      <c r="F86" s="306"/>
      <c r="G86" s="306"/>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121"/>
    </row>
    <row r="87" spans="3:39" ht="57" customHeight="1" x14ac:dyDescent="0.25">
      <c r="C87" s="306" t="s">
        <v>612</v>
      </c>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121"/>
    </row>
    <row r="88" spans="3:39" ht="35.25" customHeight="1" x14ac:dyDescent="0.25">
      <c r="C88" s="306" t="s">
        <v>613</v>
      </c>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121"/>
    </row>
    <row r="89" spans="3:39" ht="22.15" customHeight="1" x14ac:dyDescent="0.25">
      <c r="C89" s="306" t="s">
        <v>614</v>
      </c>
      <c r="D89" s="306"/>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121"/>
    </row>
    <row r="90" spans="3:39" ht="22.5" customHeight="1" x14ac:dyDescent="0.25">
      <c r="C90" s="306" t="s">
        <v>615</v>
      </c>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121"/>
    </row>
    <row r="91" spans="3:39" ht="23.25" customHeight="1" x14ac:dyDescent="0.25">
      <c r="C91" s="306" t="s">
        <v>616</v>
      </c>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121"/>
    </row>
    <row r="92" spans="3:39" ht="24.75" customHeight="1" x14ac:dyDescent="0.25">
      <c r="C92" s="306" t="s">
        <v>617</v>
      </c>
      <c r="D92" s="306"/>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121"/>
    </row>
    <row r="93" spans="3:39" ht="9.75" customHeight="1" thickBot="1" x14ac:dyDescent="0.3">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05"/>
      <c r="AK93" s="305"/>
      <c r="AL93" s="305"/>
      <c r="AM93" s="121"/>
    </row>
    <row r="94" spans="3:39" x14ac:dyDescent="0.25">
      <c r="C94" s="307" t="s">
        <v>618</v>
      </c>
      <c r="D94" s="307"/>
      <c r="E94" s="307"/>
      <c r="F94" s="307"/>
      <c r="G94" s="307"/>
      <c r="H94" s="307"/>
      <c r="I94" s="307"/>
      <c r="J94" s="307"/>
      <c r="K94" s="307"/>
      <c r="L94" s="307"/>
      <c r="M94" s="307"/>
      <c r="N94" s="307"/>
      <c r="O94" s="307"/>
      <c r="P94" s="307"/>
      <c r="Q94" s="307"/>
      <c r="R94" s="307"/>
      <c r="S94" s="307"/>
      <c r="T94" s="307"/>
      <c r="U94" s="307"/>
      <c r="V94" s="307"/>
      <c r="W94" s="307"/>
      <c r="X94" s="307"/>
      <c r="Y94" s="307"/>
      <c r="Z94" s="308" t="s">
        <v>619</v>
      </c>
      <c r="AA94" s="308"/>
      <c r="AB94" s="308"/>
      <c r="AC94" s="308"/>
      <c r="AD94" s="308"/>
      <c r="AE94" s="308"/>
      <c r="AF94" s="308"/>
      <c r="AG94" s="308"/>
      <c r="AH94" s="308"/>
      <c r="AI94" s="308"/>
      <c r="AJ94" s="308"/>
      <c r="AK94" s="308"/>
      <c r="AL94" s="308"/>
      <c r="AM94" s="121"/>
    </row>
    <row r="95" spans="3:39" x14ac:dyDescent="0.25">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row>
    <row r="96" spans="3:39" x14ac:dyDescent="0.25">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row>
    <row r="97" spans="3:39" x14ac:dyDescent="0.25">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row>
    <row r="98" spans="3:39" x14ac:dyDescent="0.25">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row>
    <row r="99" spans="3:39" x14ac:dyDescent="0.25">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row>
    <row r="100" spans="3:39" x14ac:dyDescent="0.25">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row>
    <row r="101" spans="3:39" x14ac:dyDescent="0.25">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row>
    <row r="102" spans="3:39" x14ac:dyDescent="0.25">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row>
    <row r="103" spans="3:39" x14ac:dyDescent="0.25">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row>
    <row r="104" spans="3:39" x14ac:dyDescent="0.25">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row>
    <row r="105" spans="3:39" x14ac:dyDescent="0.25">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row>
    <row r="106" spans="3:39" x14ac:dyDescent="0.25">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row>
    <row r="107" spans="3:39" x14ac:dyDescent="0.25">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row>
    <row r="108" spans="3:39" x14ac:dyDescent="0.25">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row>
    <row r="109" spans="3:39" x14ac:dyDescent="0.25">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row>
    <row r="110" spans="3:39" x14ac:dyDescent="0.25">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row>
    <row r="111" spans="3:39" x14ac:dyDescent="0.25">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row>
    <row r="112" spans="3:39" x14ac:dyDescent="0.25">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row>
    <row r="113" spans="3:39" x14ac:dyDescent="0.25">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row>
    <row r="114" spans="3:39" x14ac:dyDescent="0.25">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row>
    <row r="115" spans="3:39" x14ac:dyDescent="0.25">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row>
    <row r="116" spans="3:39" x14ac:dyDescent="0.25">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row>
    <row r="117" spans="3:39" x14ac:dyDescent="0.25">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row>
    <row r="118" spans="3:39" x14ac:dyDescent="0.25">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row>
    <row r="119" spans="3:39" x14ac:dyDescent="0.25">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row>
    <row r="120" spans="3:39" x14ac:dyDescent="0.25">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row>
    <row r="121" spans="3:39" x14ac:dyDescent="0.25">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row>
    <row r="122" spans="3:39" x14ac:dyDescent="0.25">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row>
    <row r="123" spans="3:39" x14ac:dyDescent="0.25">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row>
    <row r="124" spans="3:39" x14ac:dyDescent="0.25">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row>
    <row r="125" spans="3:39" x14ac:dyDescent="0.25">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row>
    <row r="126" spans="3:39" x14ac:dyDescent="0.25">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row>
    <row r="127" spans="3:39" x14ac:dyDescent="0.25">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row>
    <row r="128" spans="3:39" x14ac:dyDescent="0.25">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row>
    <row r="129" spans="3:39" x14ac:dyDescent="0.25">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row>
    <row r="130" spans="3:39" x14ac:dyDescent="0.25">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row>
    <row r="131" spans="3:39" x14ac:dyDescent="0.25">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row>
    <row r="132" spans="3:39" x14ac:dyDescent="0.25">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row>
    <row r="133" spans="3:39" x14ac:dyDescent="0.25">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row>
    <row r="134" spans="3:39" x14ac:dyDescent="0.25">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row>
    <row r="135" spans="3:39" x14ac:dyDescent="0.25">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row>
    <row r="136" spans="3:39" x14ac:dyDescent="0.25">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row>
    <row r="137" spans="3:39" x14ac:dyDescent="0.25">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row>
    <row r="138" spans="3:39" x14ac:dyDescent="0.25">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row>
    <row r="139" spans="3:39" x14ac:dyDescent="0.25">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row>
    <row r="140" spans="3:39" x14ac:dyDescent="0.25">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row>
    <row r="141" spans="3:39" x14ac:dyDescent="0.25">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row>
    <row r="142" spans="3:39" x14ac:dyDescent="0.25">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row>
    <row r="143" spans="3:39" x14ac:dyDescent="0.25">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row>
    <row r="144" spans="3:39" x14ac:dyDescent="0.25">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row>
    <row r="145" spans="3:39" x14ac:dyDescent="0.25">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row>
    <row r="146" spans="3:39" x14ac:dyDescent="0.25">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row>
    <row r="147" spans="3:39" x14ac:dyDescent="0.25">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row>
    <row r="148" spans="3:39" x14ac:dyDescent="0.25">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row>
    <row r="149" spans="3:39" x14ac:dyDescent="0.25">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row>
    <row r="150" spans="3:39" x14ac:dyDescent="0.25">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row>
    <row r="151" spans="3:39" x14ac:dyDescent="0.25">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row>
    <row r="152" spans="3:39" x14ac:dyDescent="0.25">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row>
    <row r="153" spans="3:39" x14ac:dyDescent="0.25">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row>
    <row r="154" spans="3:39" x14ac:dyDescent="0.25">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row>
    <row r="155" spans="3:39" x14ac:dyDescent="0.25">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row>
    <row r="156" spans="3:39" x14ac:dyDescent="0.25">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row>
    <row r="157" spans="3:39" x14ac:dyDescent="0.25">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row>
    <row r="158" spans="3:39" x14ac:dyDescent="0.25">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row>
    <row r="159" spans="3:39" x14ac:dyDescent="0.25">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row>
    <row r="160" spans="3:39" x14ac:dyDescent="0.25">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row>
    <row r="161" spans="3:39" x14ac:dyDescent="0.25">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row>
    <row r="162" spans="3:39" x14ac:dyDescent="0.25">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row>
    <row r="163" spans="3:39" x14ac:dyDescent="0.25">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row>
    <row r="164" spans="3:39" x14ac:dyDescent="0.25">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row>
    <row r="165" spans="3:39" x14ac:dyDescent="0.25">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row>
    <row r="166" spans="3:39" x14ac:dyDescent="0.25">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row>
    <row r="167" spans="3:39" x14ac:dyDescent="0.25">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row>
    <row r="168" spans="3:39" x14ac:dyDescent="0.25">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row>
    <row r="169" spans="3:39" x14ac:dyDescent="0.25">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row>
    <row r="170" spans="3:39" x14ac:dyDescent="0.25">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row>
    <row r="171" spans="3:39" x14ac:dyDescent="0.25">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row>
    <row r="172" spans="3:39" x14ac:dyDescent="0.25">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row>
    <row r="173" spans="3:39" x14ac:dyDescent="0.25">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row>
    <row r="174" spans="3:39" x14ac:dyDescent="0.25">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row>
    <row r="175" spans="3:39" x14ac:dyDescent="0.25">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row>
    <row r="176" spans="3:39" x14ac:dyDescent="0.25">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row>
    <row r="177" spans="3:39" x14ac:dyDescent="0.25">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row>
    <row r="178" spans="3:39" x14ac:dyDescent="0.25">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row>
    <row r="179" spans="3:39" x14ac:dyDescent="0.25">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row>
    <row r="180" spans="3:39" x14ac:dyDescent="0.25">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row>
    <row r="181" spans="3:39" x14ac:dyDescent="0.25">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row>
    <row r="182" spans="3:39" x14ac:dyDescent="0.25">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row>
    <row r="183" spans="3:39" x14ac:dyDescent="0.25">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row>
    <row r="184" spans="3:39" x14ac:dyDescent="0.25">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row>
    <row r="185" spans="3:39" x14ac:dyDescent="0.25">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row>
    <row r="186" spans="3:39" x14ac:dyDescent="0.25">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row>
    <row r="187" spans="3:39" x14ac:dyDescent="0.25">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row>
    <row r="188" spans="3:39" x14ac:dyDescent="0.25">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row>
    <row r="189" spans="3:39" x14ac:dyDescent="0.25">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row>
    <row r="190" spans="3:39" x14ac:dyDescent="0.25">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row>
    <row r="191" spans="3:39" x14ac:dyDescent="0.25">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row>
    <row r="192" spans="3:39" x14ac:dyDescent="0.25">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row>
    <row r="193" spans="3:39" x14ac:dyDescent="0.25">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row>
    <row r="194" spans="3:39" x14ac:dyDescent="0.25">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row>
    <row r="195" spans="3:39" x14ac:dyDescent="0.25">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row>
    <row r="196" spans="3:39" x14ac:dyDescent="0.25">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row>
    <row r="197" spans="3:39" x14ac:dyDescent="0.25">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row>
    <row r="198" spans="3:39" x14ac:dyDescent="0.25">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row>
    <row r="199" spans="3:39" x14ac:dyDescent="0.25">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row>
    <row r="200" spans="3:39" x14ac:dyDescent="0.25">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row>
    <row r="201" spans="3:39" x14ac:dyDescent="0.25">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121"/>
      <c r="AM201" s="121"/>
    </row>
    <row r="202" spans="3:39" x14ac:dyDescent="0.25">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row>
    <row r="203" spans="3:39" x14ac:dyDescent="0.25">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row>
    <row r="204" spans="3:39" x14ac:dyDescent="0.25">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row>
    <row r="205" spans="3:39" x14ac:dyDescent="0.25">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row>
    <row r="206" spans="3:39" x14ac:dyDescent="0.25">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row>
    <row r="207" spans="3:39" x14ac:dyDescent="0.25">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row>
    <row r="208" spans="3:39" x14ac:dyDescent="0.25">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row>
    <row r="209" spans="3:39" x14ac:dyDescent="0.25">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row>
    <row r="210" spans="3:39" x14ac:dyDescent="0.25">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row>
    <row r="211" spans="3:39" x14ac:dyDescent="0.25">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row>
    <row r="212" spans="3:39" x14ac:dyDescent="0.25">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row>
    <row r="213" spans="3:39" x14ac:dyDescent="0.25">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row>
    <row r="214" spans="3:39" x14ac:dyDescent="0.25">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row>
    <row r="215" spans="3:39" x14ac:dyDescent="0.25">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row>
    <row r="216" spans="3:39" x14ac:dyDescent="0.25">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row>
    <row r="217" spans="3:39" x14ac:dyDescent="0.25">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row>
    <row r="218" spans="3:39" x14ac:dyDescent="0.25">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row>
    <row r="219" spans="3:39" x14ac:dyDescent="0.25">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row>
    <row r="220" spans="3:39" x14ac:dyDescent="0.25">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row>
    <row r="221" spans="3:39" x14ac:dyDescent="0.25">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121"/>
      <c r="AM221" s="121"/>
    </row>
    <row r="222" spans="3:39" x14ac:dyDescent="0.25">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row>
    <row r="223" spans="3:39" x14ac:dyDescent="0.25">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row>
    <row r="224" spans="3:39" x14ac:dyDescent="0.25">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row>
    <row r="225" spans="3:39" x14ac:dyDescent="0.25">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row>
    <row r="226" spans="3:39" x14ac:dyDescent="0.25">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row>
    <row r="227" spans="3:39" x14ac:dyDescent="0.25">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row>
    <row r="228" spans="3:39" x14ac:dyDescent="0.25">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row>
    <row r="229" spans="3:39" x14ac:dyDescent="0.25">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row>
    <row r="230" spans="3:39" x14ac:dyDescent="0.25">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row>
    <row r="231" spans="3:39" x14ac:dyDescent="0.25">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row>
    <row r="232" spans="3:39" x14ac:dyDescent="0.25">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row>
    <row r="233" spans="3:39" x14ac:dyDescent="0.25">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row>
    <row r="234" spans="3:39" x14ac:dyDescent="0.25">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c r="AM234" s="121"/>
    </row>
    <row r="235" spans="3:39" x14ac:dyDescent="0.25">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row>
    <row r="236" spans="3:39" x14ac:dyDescent="0.25">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121"/>
      <c r="AM236" s="121"/>
    </row>
    <row r="237" spans="3:39" x14ac:dyDescent="0.25">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row>
    <row r="238" spans="3:39" x14ac:dyDescent="0.25">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row>
    <row r="239" spans="3:39" x14ac:dyDescent="0.25">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row>
    <row r="240" spans="3:39" x14ac:dyDescent="0.25">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row>
    <row r="241" spans="3:39" x14ac:dyDescent="0.25">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row>
    <row r="242" spans="3:39" x14ac:dyDescent="0.25">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row>
    <row r="243" spans="3:39" x14ac:dyDescent="0.25">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row>
    <row r="244" spans="3:39" x14ac:dyDescent="0.25">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row>
    <row r="245" spans="3:39" x14ac:dyDescent="0.25">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row>
    <row r="246" spans="3:39" x14ac:dyDescent="0.25">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row>
    <row r="247" spans="3:39" x14ac:dyDescent="0.25">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row>
    <row r="248" spans="3:39" x14ac:dyDescent="0.25">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row>
    <row r="249" spans="3:39" x14ac:dyDescent="0.25">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row>
    <row r="250" spans="3:39" x14ac:dyDescent="0.25">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row>
    <row r="251" spans="3:39" x14ac:dyDescent="0.25">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121"/>
      <c r="AM251" s="121"/>
    </row>
    <row r="252" spans="3:39" x14ac:dyDescent="0.25">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row>
    <row r="253" spans="3:39" x14ac:dyDescent="0.25">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row>
    <row r="254" spans="3:39" x14ac:dyDescent="0.25">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row>
    <row r="255" spans="3:39" x14ac:dyDescent="0.25">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row>
    <row r="256" spans="3:39" x14ac:dyDescent="0.25">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row>
    <row r="257" spans="3:39" x14ac:dyDescent="0.25">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row>
    <row r="258" spans="3:39" x14ac:dyDescent="0.25">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row>
    <row r="259" spans="3:39" x14ac:dyDescent="0.25">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121"/>
      <c r="AM259" s="121"/>
    </row>
    <row r="260" spans="3:39" x14ac:dyDescent="0.25">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121"/>
      <c r="AM260" s="121"/>
    </row>
    <row r="261" spans="3:39" x14ac:dyDescent="0.25">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121"/>
      <c r="AM261" s="121"/>
    </row>
    <row r="262" spans="3:39" x14ac:dyDescent="0.25">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row>
    <row r="263" spans="3:39" x14ac:dyDescent="0.25">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121"/>
      <c r="AM263" s="121"/>
    </row>
    <row r="264" spans="3:39" x14ac:dyDescent="0.25">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121"/>
      <c r="AM264" s="121"/>
    </row>
    <row r="265" spans="3:39" x14ac:dyDescent="0.25">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row>
    <row r="266" spans="3:39" x14ac:dyDescent="0.25">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121"/>
      <c r="AM266" s="121"/>
    </row>
    <row r="267" spans="3:39" x14ac:dyDescent="0.25">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row>
    <row r="268" spans="3:39" x14ac:dyDescent="0.25">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row>
    <row r="269" spans="3:39" x14ac:dyDescent="0.25">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row>
    <row r="270" spans="3:39" x14ac:dyDescent="0.25">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row>
    <row r="271" spans="3:39" x14ac:dyDescent="0.25">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row>
    <row r="272" spans="3:39" x14ac:dyDescent="0.25">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row>
    <row r="273" spans="3:39" x14ac:dyDescent="0.25">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row>
    <row r="274" spans="3:39" x14ac:dyDescent="0.25">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row>
    <row r="275" spans="3:39" x14ac:dyDescent="0.25">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row>
    <row r="276" spans="3:39" x14ac:dyDescent="0.25">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row>
    <row r="277" spans="3:39" x14ac:dyDescent="0.25">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row>
    <row r="278" spans="3:39" x14ac:dyDescent="0.25">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row>
    <row r="279" spans="3:39" x14ac:dyDescent="0.25">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row>
    <row r="280" spans="3:39" x14ac:dyDescent="0.25">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row>
    <row r="281" spans="3:39" x14ac:dyDescent="0.25">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row>
    <row r="282" spans="3:39" x14ac:dyDescent="0.25">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row>
    <row r="283" spans="3:39" x14ac:dyDescent="0.25">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row>
    <row r="284" spans="3:39" x14ac:dyDescent="0.25">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row>
    <row r="285" spans="3:39" x14ac:dyDescent="0.25">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row>
    <row r="286" spans="3:39" x14ac:dyDescent="0.25">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row>
    <row r="287" spans="3:39" x14ac:dyDescent="0.25">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row>
    <row r="288" spans="3:39" x14ac:dyDescent="0.25">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row>
    <row r="289" spans="3:39" x14ac:dyDescent="0.25">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row>
    <row r="290" spans="3:39" x14ac:dyDescent="0.25">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row>
    <row r="291" spans="3:39" x14ac:dyDescent="0.25">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row>
    <row r="292" spans="3:39" x14ac:dyDescent="0.25">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121"/>
      <c r="AM292" s="121"/>
    </row>
    <row r="293" spans="3:39" x14ac:dyDescent="0.25">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121"/>
      <c r="AM293" s="121"/>
    </row>
    <row r="294" spans="3:39" x14ac:dyDescent="0.25">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121"/>
      <c r="AM294" s="121"/>
    </row>
    <row r="295" spans="3:39" x14ac:dyDescent="0.25">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121"/>
      <c r="AM295" s="121"/>
    </row>
    <row r="296" spans="3:39" x14ac:dyDescent="0.25">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121"/>
      <c r="AM296" s="121"/>
    </row>
    <row r="297" spans="3:39" x14ac:dyDescent="0.25">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121"/>
      <c r="AM297" s="121"/>
    </row>
    <row r="298" spans="3:39" x14ac:dyDescent="0.25">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row>
    <row r="299" spans="3:39" x14ac:dyDescent="0.25">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c r="AK299" s="121"/>
      <c r="AL299" s="121"/>
      <c r="AM299" s="121"/>
    </row>
    <row r="300" spans="3:39" x14ac:dyDescent="0.25">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1"/>
      <c r="AK300" s="121"/>
      <c r="AL300" s="121"/>
      <c r="AM300" s="121"/>
    </row>
    <row r="301" spans="3:39" x14ac:dyDescent="0.25">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row>
    <row r="302" spans="3:39" x14ac:dyDescent="0.25">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1"/>
      <c r="AK302" s="121"/>
      <c r="AL302" s="121"/>
      <c r="AM302" s="121"/>
    </row>
    <row r="303" spans="3:39" x14ac:dyDescent="0.25">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1"/>
      <c r="AK303" s="121"/>
      <c r="AL303" s="121"/>
      <c r="AM303" s="121"/>
    </row>
    <row r="304" spans="3:39" x14ac:dyDescent="0.25">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121"/>
      <c r="AM304" s="121"/>
    </row>
    <row r="305" spans="3:39" x14ac:dyDescent="0.25">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row>
    <row r="306" spans="3:39" x14ac:dyDescent="0.25">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121"/>
      <c r="AM306" s="121"/>
    </row>
    <row r="307" spans="3:39" x14ac:dyDescent="0.25">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121"/>
      <c r="AM307" s="121"/>
    </row>
    <row r="308" spans="3:39" x14ac:dyDescent="0.25">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121"/>
      <c r="AM308" s="121"/>
    </row>
    <row r="309" spans="3:39" x14ac:dyDescent="0.25">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c r="AH309" s="121"/>
      <c r="AI309" s="121"/>
      <c r="AJ309" s="121"/>
      <c r="AK309" s="121"/>
      <c r="AL309" s="121"/>
      <c r="AM309" s="121"/>
    </row>
    <row r="310" spans="3:39" x14ac:dyDescent="0.25">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1"/>
      <c r="AK310" s="121"/>
      <c r="AL310" s="121"/>
      <c r="AM310" s="121"/>
    </row>
    <row r="311" spans="3:39" x14ac:dyDescent="0.25">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c r="AH311" s="121"/>
      <c r="AI311" s="121"/>
      <c r="AJ311" s="121"/>
      <c r="AK311" s="121"/>
      <c r="AL311" s="121"/>
      <c r="AM311" s="121"/>
    </row>
    <row r="312" spans="3:39" x14ac:dyDescent="0.25">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c r="AH312" s="121"/>
      <c r="AI312" s="121"/>
      <c r="AJ312" s="121"/>
      <c r="AK312" s="121"/>
      <c r="AL312" s="121"/>
      <c r="AM312" s="121"/>
    </row>
    <row r="313" spans="3:39" x14ac:dyDescent="0.25">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row>
    <row r="314" spans="3:39" x14ac:dyDescent="0.25">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row>
    <row r="315" spans="3:39" x14ac:dyDescent="0.25">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row>
    <row r="316" spans="3:39" x14ac:dyDescent="0.25">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121"/>
      <c r="AM316" s="121"/>
    </row>
    <row r="317" spans="3:39" x14ac:dyDescent="0.25">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121"/>
      <c r="AM317" s="121"/>
    </row>
    <row r="318" spans="3:39" x14ac:dyDescent="0.25">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121"/>
      <c r="AM318" s="121"/>
    </row>
    <row r="319" spans="3:39" x14ac:dyDescent="0.25">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121"/>
      <c r="AM319" s="121"/>
    </row>
    <row r="320" spans="3:39" x14ac:dyDescent="0.25">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row>
    <row r="321" spans="3:39" x14ac:dyDescent="0.25">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c r="AH321" s="121"/>
      <c r="AI321" s="121"/>
      <c r="AJ321" s="121"/>
      <c r="AK321" s="121"/>
      <c r="AL321" s="121"/>
      <c r="AM321" s="121"/>
    </row>
    <row r="322" spans="3:39" x14ac:dyDescent="0.25">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121"/>
      <c r="AM322" s="121"/>
    </row>
    <row r="323" spans="3:39" x14ac:dyDescent="0.25">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121"/>
      <c r="AM323" s="121"/>
    </row>
    <row r="324" spans="3:39" x14ac:dyDescent="0.25">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row>
    <row r="325" spans="3:39" x14ac:dyDescent="0.25">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121"/>
      <c r="AM325" s="121"/>
    </row>
    <row r="326" spans="3:39" x14ac:dyDescent="0.25">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121"/>
      <c r="AM326" s="121"/>
    </row>
    <row r="327" spans="3:39" x14ac:dyDescent="0.25">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c r="AH327" s="121"/>
      <c r="AI327" s="121"/>
      <c r="AJ327" s="121"/>
      <c r="AK327" s="121"/>
      <c r="AL327" s="121"/>
      <c r="AM327" s="121"/>
    </row>
    <row r="328" spans="3:39" x14ac:dyDescent="0.25">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121"/>
      <c r="AM328" s="121"/>
    </row>
    <row r="329" spans="3:39" x14ac:dyDescent="0.25">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c r="AH329" s="121"/>
      <c r="AI329" s="121"/>
      <c r="AJ329" s="121"/>
      <c r="AK329" s="121"/>
      <c r="AL329" s="121"/>
      <c r="AM329" s="121"/>
    </row>
    <row r="330" spans="3:39" x14ac:dyDescent="0.25">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c r="AH330" s="121"/>
      <c r="AI330" s="121"/>
      <c r="AJ330" s="121"/>
      <c r="AK330" s="121"/>
      <c r="AL330" s="121"/>
      <c r="AM330" s="121"/>
    </row>
    <row r="331" spans="3:39" x14ac:dyDescent="0.25">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row>
    <row r="332" spans="3:39" x14ac:dyDescent="0.25">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121"/>
      <c r="AM332" s="121"/>
    </row>
    <row r="333" spans="3:39" x14ac:dyDescent="0.25">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121"/>
      <c r="AM333" s="121"/>
    </row>
    <row r="334" spans="3:39" x14ac:dyDescent="0.25">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121"/>
      <c r="AM334" s="121"/>
    </row>
    <row r="335" spans="3:39" x14ac:dyDescent="0.25">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121"/>
      <c r="AM335" s="121"/>
    </row>
    <row r="336" spans="3:39" x14ac:dyDescent="0.25">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c r="AH336" s="121"/>
      <c r="AI336" s="121"/>
      <c r="AJ336" s="121"/>
      <c r="AK336" s="121"/>
      <c r="AL336" s="121"/>
      <c r="AM336" s="121"/>
    </row>
    <row r="337" spans="3:39" x14ac:dyDescent="0.25">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c r="AH337" s="121"/>
      <c r="AI337" s="121"/>
      <c r="AJ337" s="121"/>
      <c r="AK337" s="121"/>
      <c r="AL337" s="121"/>
      <c r="AM337" s="121"/>
    </row>
    <row r="338" spans="3:39" x14ac:dyDescent="0.25">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c r="AH338" s="121"/>
      <c r="AI338" s="121"/>
      <c r="AJ338" s="121"/>
      <c r="AK338" s="121"/>
      <c r="AL338" s="121"/>
      <c r="AM338" s="121"/>
    </row>
    <row r="339" spans="3:39" x14ac:dyDescent="0.25">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c r="AH339" s="121"/>
      <c r="AI339" s="121"/>
      <c r="AJ339" s="121"/>
      <c r="AK339" s="121"/>
      <c r="AL339" s="121"/>
      <c r="AM339" s="121"/>
    </row>
    <row r="340" spans="3:39" x14ac:dyDescent="0.25">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c r="AH340" s="121"/>
      <c r="AI340" s="121"/>
      <c r="AJ340" s="121"/>
      <c r="AK340" s="121"/>
      <c r="AL340" s="121"/>
      <c r="AM340" s="121"/>
    </row>
    <row r="341" spans="3:39" x14ac:dyDescent="0.25">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121"/>
      <c r="AM341" s="121"/>
    </row>
    <row r="342" spans="3:39" x14ac:dyDescent="0.25">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121"/>
      <c r="AM342" s="121"/>
    </row>
    <row r="343" spans="3:39" x14ac:dyDescent="0.25">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row>
    <row r="344" spans="3:39" x14ac:dyDescent="0.25">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row>
    <row r="345" spans="3:39" x14ac:dyDescent="0.25">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row>
    <row r="346" spans="3:39" x14ac:dyDescent="0.25">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121"/>
      <c r="AM346" s="121"/>
    </row>
    <row r="347" spans="3:39" x14ac:dyDescent="0.25">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121"/>
      <c r="AM347" s="121"/>
    </row>
    <row r="348" spans="3:39" x14ac:dyDescent="0.25">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row>
    <row r="349" spans="3:39" x14ac:dyDescent="0.25">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row>
    <row r="350" spans="3:39" x14ac:dyDescent="0.25">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row>
    <row r="351" spans="3:39" x14ac:dyDescent="0.25">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row>
    <row r="352" spans="3:39" x14ac:dyDescent="0.25">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row>
    <row r="353" spans="3:39" x14ac:dyDescent="0.25">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row>
    <row r="354" spans="3:39" x14ac:dyDescent="0.25">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row>
    <row r="355" spans="3:39" x14ac:dyDescent="0.25">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row>
    <row r="356" spans="3:39" x14ac:dyDescent="0.25">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121"/>
      <c r="AM356" s="121"/>
    </row>
    <row r="357" spans="3:39" x14ac:dyDescent="0.25">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row>
    <row r="358" spans="3:39" x14ac:dyDescent="0.25">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121"/>
      <c r="AM358" s="121"/>
    </row>
    <row r="359" spans="3:39" x14ac:dyDescent="0.25">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c r="AA359" s="121"/>
      <c r="AB359" s="121"/>
      <c r="AC359" s="121"/>
      <c r="AD359" s="121"/>
      <c r="AE359" s="121"/>
      <c r="AF359" s="121"/>
      <c r="AG359" s="121"/>
      <c r="AH359" s="121"/>
      <c r="AI359" s="121"/>
      <c r="AJ359" s="121"/>
      <c r="AK359" s="121"/>
      <c r="AL359" s="121"/>
      <c r="AM359" s="121"/>
    </row>
    <row r="360" spans="3:39" x14ac:dyDescent="0.25">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row>
    <row r="361" spans="3:39" x14ac:dyDescent="0.25">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1"/>
      <c r="AH361" s="121"/>
      <c r="AI361" s="121"/>
      <c r="AJ361" s="121"/>
      <c r="AK361" s="121"/>
      <c r="AL361" s="121"/>
      <c r="AM361" s="121"/>
    </row>
    <row r="362" spans="3:39" x14ac:dyDescent="0.25">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row>
    <row r="363" spans="3:39" x14ac:dyDescent="0.25">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c r="AH363" s="121"/>
      <c r="AI363" s="121"/>
      <c r="AJ363" s="121"/>
      <c r="AK363" s="121"/>
      <c r="AL363" s="121"/>
      <c r="AM363" s="121"/>
    </row>
    <row r="364" spans="3:39" x14ac:dyDescent="0.25">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row>
    <row r="365" spans="3:39" x14ac:dyDescent="0.25">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row>
    <row r="366" spans="3:39" x14ac:dyDescent="0.25">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c r="AH366" s="121"/>
      <c r="AI366" s="121"/>
      <c r="AJ366" s="121"/>
      <c r="AK366" s="121"/>
      <c r="AL366" s="121"/>
      <c r="AM366" s="121"/>
    </row>
    <row r="367" spans="3:39" x14ac:dyDescent="0.25">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1"/>
      <c r="AL367" s="121"/>
      <c r="AM367" s="121"/>
    </row>
    <row r="368" spans="3:39" x14ac:dyDescent="0.25">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row>
    <row r="369" spans="3:39" x14ac:dyDescent="0.25">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c r="AH369" s="121"/>
      <c r="AI369" s="121"/>
      <c r="AJ369" s="121"/>
      <c r="AK369" s="121"/>
      <c r="AL369" s="121"/>
      <c r="AM369" s="121"/>
    </row>
    <row r="370" spans="3:39" x14ac:dyDescent="0.25">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row>
    <row r="371" spans="3:39" x14ac:dyDescent="0.25">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c r="AA371" s="121"/>
      <c r="AB371" s="121"/>
      <c r="AC371" s="121"/>
      <c r="AD371" s="121"/>
      <c r="AE371" s="121"/>
      <c r="AF371" s="121"/>
      <c r="AG371" s="121"/>
      <c r="AH371" s="121"/>
      <c r="AI371" s="121"/>
      <c r="AJ371" s="121"/>
      <c r="AK371" s="121"/>
      <c r="AL371" s="121"/>
      <c r="AM371" s="121"/>
    </row>
    <row r="372" spans="3:39" x14ac:dyDescent="0.25">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row>
    <row r="373" spans="3:39" x14ac:dyDescent="0.25">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c r="AA373" s="121"/>
      <c r="AB373" s="121"/>
      <c r="AC373" s="121"/>
      <c r="AD373" s="121"/>
      <c r="AE373" s="121"/>
      <c r="AF373" s="121"/>
      <c r="AG373" s="121"/>
      <c r="AH373" s="121"/>
      <c r="AI373" s="121"/>
      <c r="AJ373" s="121"/>
      <c r="AK373" s="121"/>
      <c r="AL373" s="121"/>
      <c r="AM373" s="121"/>
    </row>
    <row r="374" spans="3:39" x14ac:dyDescent="0.25">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row>
    <row r="375" spans="3:39" x14ac:dyDescent="0.25">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1"/>
      <c r="AH375" s="121"/>
      <c r="AI375" s="121"/>
      <c r="AJ375" s="121"/>
      <c r="AK375" s="121"/>
      <c r="AL375" s="121"/>
      <c r="AM375" s="121"/>
    </row>
    <row r="376" spans="3:39" x14ac:dyDescent="0.25">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row>
    <row r="377" spans="3:39" x14ac:dyDescent="0.25">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c r="AH377" s="121"/>
      <c r="AI377" s="121"/>
      <c r="AJ377" s="121"/>
      <c r="AK377" s="121"/>
      <c r="AL377" s="121"/>
      <c r="AM377" s="121"/>
    </row>
    <row r="378" spans="3:39" x14ac:dyDescent="0.25">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row>
    <row r="379" spans="3:39" x14ac:dyDescent="0.25">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c r="AH379" s="121"/>
      <c r="AI379" s="121"/>
      <c r="AJ379" s="121"/>
      <c r="AK379" s="121"/>
      <c r="AL379" s="121"/>
      <c r="AM379" s="121"/>
    </row>
    <row r="380" spans="3:39" x14ac:dyDescent="0.25">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row>
    <row r="381" spans="3:39" x14ac:dyDescent="0.25">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1"/>
      <c r="AH381" s="121"/>
      <c r="AI381" s="121"/>
      <c r="AJ381" s="121"/>
      <c r="AK381" s="121"/>
      <c r="AL381" s="121"/>
      <c r="AM381" s="121"/>
    </row>
    <row r="382" spans="3:39" x14ac:dyDescent="0.25">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row>
    <row r="383" spans="3:39" x14ac:dyDescent="0.25">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row>
    <row r="384" spans="3:39" x14ac:dyDescent="0.25">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row>
    <row r="385" spans="3:39" x14ac:dyDescent="0.25">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1"/>
      <c r="AK385" s="121"/>
      <c r="AL385" s="121"/>
      <c r="AM385" s="121"/>
    </row>
    <row r="386" spans="3:39" x14ac:dyDescent="0.25">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row>
    <row r="387" spans="3:39" x14ac:dyDescent="0.25">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row>
    <row r="388" spans="3:39" x14ac:dyDescent="0.25">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row>
    <row r="389" spans="3:39" x14ac:dyDescent="0.25">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row>
    <row r="390" spans="3:39" x14ac:dyDescent="0.25">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row>
    <row r="391" spans="3:39" x14ac:dyDescent="0.25">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row>
    <row r="392" spans="3:39" x14ac:dyDescent="0.25">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row>
    <row r="393" spans="3:39" x14ac:dyDescent="0.25">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row>
    <row r="394" spans="3:39" x14ac:dyDescent="0.25">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row>
    <row r="395" spans="3:39" x14ac:dyDescent="0.25">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c r="AH395" s="121"/>
      <c r="AI395" s="121"/>
      <c r="AJ395" s="121"/>
      <c r="AK395" s="121"/>
      <c r="AL395" s="121"/>
      <c r="AM395" s="121"/>
    </row>
    <row r="396" spans="3:39" x14ac:dyDescent="0.25">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c r="AH396" s="121"/>
      <c r="AI396" s="121"/>
      <c r="AJ396" s="121"/>
      <c r="AK396" s="121"/>
      <c r="AL396" s="121"/>
      <c r="AM396" s="121"/>
    </row>
    <row r="397" spans="3:39" x14ac:dyDescent="0.25">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c r="AH397" s="121"/>
      <c r="AI397" s="121"/>
      <c r="AJ397" s="121"/>
      <c r="AK397" s="121"/>
      <c r="AL397" s="121"/>
      <c r="AM397" s="121"/>
    </row>
    <row r="398" spans="3:39" x14ac:dyDescent="0.25">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21"/>
    </row>
    <row r="399" spans="3:39" x14ac:dyDescent="0.25">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21"/>
    </row>
    <row r="400" spans="3:39" x14ac:dyDescent="0.25">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1"/>
      <c r="AL400" s="121"/>
      <c r="AM400" s="121"/>
    </row>
    <row r="401" spans="3:39" x14ac:dyDescent="0.25">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c r="AH401" s="121"/>
      <c r="AI401" s="121"/>
      <c r="AJ401" s="121"/>
      <c r="AK401" s="121"/>
      <c r="AL401" s="121"/>
      <c r="AM401" s="121"/>
    </row>
    <row r="402" spans="3:39" x14ac:dyDescent="0.25">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1"/>
      <c r="AL402" s="121"/>
      <c r="AM402" s="121"/>
    </row>
    <row r="403" spans="3:39" x14ac:dyDescent="0.25">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1"/>
      <c r="AK403" s="121"/>
      <c r="AL403" s="121"/>
      <c r="AM403" s="121"/>
    </row>
    <row r="404" spans="3:39" x14ac:dyDescent="0.25">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1"/>
      <c r="AC404" s="121"/>
      <c r="AD404" s="121"/>
      <c r="AE404" s="121"/>
      <c r="AF404" s="121"/>
      <c r="AG404" s="121"/>
      <c r="AH404" s="121"/>
      <c r="AI404" s="121"/>
      <c r="AJ404" s="121"/>
      <c r="AK404" s="121"/>
      <c r="AL404" s="121"/>
      <c r="AM404" s="121"/>
    </row>
    <row r="405" spans="3:39" x14ac:dyDescent="0.25">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c r="AH405" s="121"/>
      <c r="AI405" s="121"/>
      <c r="AJ405" s="121"/>
      <c r="AK405" s="121"/>
      <c r="AL405" s="121"/>
      <c r="AM405" s="121"/>
    </row>
    <row r="406" spans="3:39" x14ac:dyDescent="0.25">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1"/>
      <c r="AK406" s="121"/>
      <c r="AL406" s="121"/>
      <c r="AM406" s="121"/>
    </row>
    <row r="407" spans="3:39" x14ac:dyDescent="0.25">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1"/>
      <c r="AK407" s="121"/>
      <c r="AL407" s="121"/>
      <c r="AM407" s="121"/>
    </row>
    <row r="408" spans="3:39" x14ac:dyDescent="0.25">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1"/>
      <c r="AK408" s="121"/>
      <c r="AL408" s="121"/>
      <c r="AM408" s="121"/>
    </row>
    <row r="409" spans="3:39" x14ac:dyDescent="0.25">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c r="AH409" s="121"/>
      <c r="AI409" s="121"/>
      <c r="AJ409" s="121"/>
      <c r="AK409" s="121"/>
      <c r="AL409" s="121"/>
      <c r="AM409" s="121"/>
    </row>
    <row r="410" spans="3:39" x14ac:dyDescent="0.25">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c r="AA410" s="121"/>
      <c r="AB410" s="121"/>
      <c r="AC410" s="121"/>
      <c r="AD410" s="121"/>
      <c r="AE410" s="121"/>
      <c r="AF410" s="121"/>
      <c r="AG410" s="121"/>
      <c r="AH410" s="121"/>
      <c r="AI410" s="121"/>
      <c r="AJ410" s="121"/>
      <c r="AK410" s="121"/>
      <c r="AL410" s="121"/>
      <c r="AM410" s="121"/>
    </row>
    <row r="411" spans="3:39" x14ac:dyDescent="0.25">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c r="AA411" s="121"/>
      <c r="AB411" s="121"/>
      <c r="AC411" s="121"/>
      <c r="AD411" s="121"/>
      <c r="AE411" s="121"/>
      <c r="AF411" s="121"/>
      <c r="AG411" s="121"/>
      <c r="AH411" s="121"/>
      <c r="AI411" s="121"/>
      <c r="AJ411" s="121"/>
      <c r="AK411" s="121"/>
      <c r="AL411" s="121"/>
      <c r="AM411" s="121"/>
    </row>
    <row r="412" spans="3:39" x14ac:dyDescent="0.25">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c r="AA412" s="121"/>
      <c r="AB412" s="121"/>
      <c r="AC412" s="121"/>
      <c r="AD412" s="121"/>
      <c r="AE412" s="121"/>
      <c r="AF412" s="121"/>
      <c r="AG412" s="121"/>
      <c r="AH412" s="121"/>
      <c r="AI412" s="121"/>
      <c r="AJ412" s="121"/>
      <c r="AK412" s="121"/>
      <c r="AL412" s="121"/>
      <c r="AM412" s="121"/>
    </row>
    <row r="413" spans="3:39" x14ac:dyDescent="0.25">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c r="AA413" s="121"/>
      <c r="AB413" s="121"/>
      <c r="AC413" s="121"/>
      <c r="AD413" s="121"/>
      <c r="AE413" s="121"/>
      <c r="AF413" s="121"/>
      <c r="AG413" s="121"/>
      <c r="AH413" s="121"/>
      <c r="AI413" s="121"/>
      <c r="AJ413" s="121"/>
      <c r="AK413" s="121"/>
      <c r="AL413" s="121"/>
      <c r="AM413" s="121"/>
    </row>
    <row r="414" spans="3:39" x14ac:dyDescent="0.25">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c r="AA414" s="121"/>
      <c r="AB414" s="121"/>
      <c r="AC414" s="121"/>
      <c r="AD414" s="121"/>
      <c r="AE414" s="121"/>
      <c r="AF414" s="121"/>
      <c r="AG414" s="121"/>
      <c r="AH414" s="121"/>
      <c r="AI414" s="121"/>
      <c r="AJ414" s="121"/>
      <c r="AK414" s="121"/>
      <c r="AL414" s="121"/>
      <c r="AM414" s="121"/>
    </row>
    <row r="415" spans="3:39" x14ac:dyDescent="0.25">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c r="AA415" s="121"/>
      <c r="AB415" s="121"/>
      <c r="AC415" s="121"/>
      <c r="AD415" s="121"/>
      <c r="AE415" s="121"/>
      <c r="AF415" s="121"/>
      <c r="AG415" s="121"/>
      <c r="AH415" s="121"/>
      <c r="AI415" s="121"/>
      <c r="AJ415" s="121"/>
      <c r="AK415" s="121"/>
      <c r="AL415" s="121"/>
      <c r="AM415" s="121"/>
    </row>
    <row r="416" spans="3:39" x14ac:dyDescent="0.25">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c r="AA416" s="121"/>
      <c r="AB416" s="121"/>
      <c r="AC416" s="121"/>
      <c r="AD416" s="121"/>
      <c r="AE416" s="121"/>
      <c r="AF416" s="121"/>
      <c r="AG416" s="121"/>
      <c r="AH416" s="121"/>
      <c r="AI416" s="121"/>
      <c r="AJ416" s="121"/>
      <c r="AK416" s="121"/>
      <c r="AL416" s="121"/>
      <c r="AM416" s="121"/>
    </row>
    <row r="417" spans="3:39" x14ac:dyDescent="0.25">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c r="AA417" s="121"/>
      <c r="AB417" s="121"/>
      <c r="AC417" s="121"/>
      <c r="AD417" s="121"/>
      <c r="AE417" s="121"/>
      <c r="AF417" s="121"/>
      <c r="AG417" s="121"/>
      <c r="AH417" s="121"/>
      <c r="AI417" s="121"/>
      <c r="AJ417" s="121"/>
      <c r="AK417" s="121"/>
      <c r="AL417" s="121"/>
      <c r="AM417" s="121"/>
    </row>
    <row r="418" spans="3:39" x14ac:dyDescent="0.25">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c r="AA418" s="121"/>
      <c r="AB418" s="121"/>
      <c r="AC418" s="121"/>
      <c r="AD418" s="121"/>
      <c r="AE418" s="121"/>
      <c r="AF418" s="121"/>
      <c r="AG418" s="121"/>
      <c r="AH418" s="121"/>
      <c r="AI418" s="121"/>
      <c r="AJ418" s="121"/>
      <c r="AK418" s="121"/>
      <c r="AL418" s="121"/>
      <c r="AM418" s="121"/>
    </row>
    <row r="419" spans="3:39" x14ac:dyDescent="0.25">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c r="AA419" s="121"/>
      <c r="AB419" s="121"/>
      <c r="AC419" s="121"/>
      <c r="AD419" s="121"/>
      <c r="AE419" s="121"/>
      <c r="AF419" s="121"/>
      <c r="AG419" s="121"/>
      <c r="AH419" s="121"/>
      <c r="AI419" s="121"/>
      <c r="AJ419" s="121"/>
      <c r="AK419" s="121"/>
      <c r="AL419" s="121"/>
      <c r="AM419" s="121"/>
    </row>
    <row r="420" spans="3:39" x14ac:dyDescent="0.25">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c r="AA420" s="121"/>
      <c r="AB420" s="121"/>
      <c r="AC420" s="121"/>
      <c r="AD420" s="121"/>
      <c r="AE420" s="121"/>
      <c r="AF420" s="121"/>
      <c r="AG420" s="121"/>
      <c r="AH420" s="121"/>
      <c r="AI420" s="121"/>
      <c r="AJ420" s="121"/>
      <c r="AK420" s="121"/>
      <c r="AL420" s="121"/>
      <c r="AM420" s="121"/>
    </row>
    <row r="421" spans="3:39" x14ac:dyDescent="0.25">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c r="AA421" s="121"/>
      <c r="AB421" s="121"/>
      <c r="AC421" s="121"/>
      <c r="AD421" s="121"/>
      <c r="AE421" s="121"/>
      <c r="AF421" s="121"/>
      <c r="AG421" s="121"/>
      <c r="AH421" s="121"/>
      <c r="AI421" s="121"/>
      <c r="AJ421" s="121"/>
      <c r="AK421" s="121"/>
      <c r="AL421" s="121"/>
      <c r="AM421" s="121"/>
    </row>
    <row r="422" spans="3:39" x14ac:dyDescent="0.25">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c r="AA422" s="121"/>
      <c r="AB422" s="121"/>
      <c r="AC422" s="121"/>
      <c r="AD422" s="121"/>
      <c r="AE422" s="121"/>
      <c r="AF422" s="121"/>
      <c r="AG422" s="121"/>
      <c r="AH422" s="121"/>
      <c r="AI422" s="121"/>
      <c r="AJ422" s="121"/>
      <c r="AK422" s="121"/>
      <c r="AL422" s="121"/>
      <c r="AM422" s="121"/>
    </row>
    <row r="423" spans="3:39" x14ac:dyDescent="0.25">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1"/>
      <c r="AJ423" s="121"/>
      <c r="AK423" s="121"/>
      <c r="AL423" s="121"/>
      <c r="AM423" s="121"/>
    </row>
    <row r="424" spans="3:39" x14ac:dyDescent="0.25">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c r="AA424" s="121"/>
      <c r="AB424" s="121"/>
      <c r="AC424" s="121"/>
      <c r="AD424" s="121"/>
      <c r="AE424" s="121"/>
      <c r="AF424" s="121"/>
      <c r="AG424" s="121"/>
      <c r="AH424" s="121"/>
      <c r="AI424" s="121"/>
      <c r="AJ424" s="121"/>
      <c r="AK424" s="121"/>
      <c r="AL424" s="121"/>
      <c r="AM424" s="121"/>
    </row>
    <row r="425" spans="3:39" x14ac:dyDescent="0.25">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c r="AA425" s="121"/>
      <c r="AB425" s="121"/>
      <c r="AC425" s="121"/>
      <c r="AD425" s="121"/>
      <c r="AE425" s="121"/>
      <c r="AF425" s="121"/>
      <c r="AG425" s="121"/>
      <c r="AH425" s="121"/>
      <c r="AI425" s="121"/>
      <c r="AJ425" s="121"/>
      <c r="AK425" s="121"/>
      <c r="AL425" s="121"/>
      <c r="AM425" s="121"/>
    </row>
    <row r="426" spans="3:39" x14ac:dyDescent="0.25">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c r="AA426" s="121"/>
      <c r="AB426" s="121"/>
      <c r="AC426" s="121"/>
      <c r="AD426" s="121"/>
      <c r="AE426" s="121"/>
      <c r="AF426" s="121"/>
      <c r="AG426" s="121"/>
      <c r="AH426" s="121"/>
      <c r="AI426" s="121"/>
      <c r="AJ426" s="121"/>
      <c r="AK426" s="121"/>
      <c r="AL426" s="121"/>
      <c r="AM426" s="121"/>
    </row>
    <row r="427" spans="3:39" x14ac:dyDescent="0.25">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c r="AA427" s="121"/>
      <c r="AB427" s="121"/>
      <c r="AC427" s="121"/>
      <c r="AD427" s="121"/>
      <c r="AE427" s="121"/>
      <c r="AF427" s="121"/>
      <c r="AG427" s="121"/>
      <c r="AH427" s="121"/>
      <c r="AI427" s="121"/>
      <c r="AJ427" s="121"/>
      <c r="AK427" s="121"/>
      <c r="AL427" s="121"/>
      <c r="AM427" s="121"/>
    </row>
    <row r="428" spans="3:39" x14ac:dyDescent="0.25">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c r="AA428" s="121"/>
      <c r="AB428" s="121"/>
      <c r="AC428" s="121"/>
      <c r="AD428" s="121"/>
      <c r="AE428" s="121"/>
      <c r="AF428" s="121"/>
      <c r="AG428" s="121"/>
      <c r="AH428" s="121"/>
      <c r="AI428" s="121"/>
      <c r="AJ428" s="121"/>
      <c r="AK428" s="121"/>
      <c r="AL428" s="121"/>
      <c r="AM428" s="121"/>
    </row>
    <row r="429" spans="3:39" x14ac:dyDescent="0.25">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c r="AA429" s="121"/>
      <c r="AB429" s="121"/>
      <c r="AC429" s="121"/>
      <c r="AD429" s="121"/>
      <c r="AE429" s="121"/>
      <c r="AF429" s="121"/>
      <c r="AG429" s="121"/>
      <c r="AH429" s="121"/>
      <c r="AI429" s="121"/>
      <c r="AJ429" s="121"/>
      <c r="AK429" s="121"/>
      <c r="AL429" s="121"/>
      <c r="AM429" s="121"/>
    </row>
    <row r="430" spans="3:39" x14ac:dyDescent="0.25">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c r="AA430" s="121"/>
      <c r="AB430" s="121"/>
      <c r="AC430" s="121"/>
      <c r="AD430" s="121"/>
      <c r="AE430" s="121"/>
      <c r="AF430" s="121"/>
      <c r="AG430" s="121"/>
      <c r="AH430" s="121"/>
      <c r="AI430" s="121"/>
      <c r="AJ430" s="121"/>
      <c r="AK430" s="121"/>
      <c r="AL430" s="121"/>
      <c r="AM430" s="121"/>
    </row>
    <row r="431" spans="3:39" x14ac:dyDescent="0.25">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c r="AL431" s="121"/>
      <c r="AM431" s="121"/>
    </row>
    <row r="432" spans="3:39" x14ac:dyDescent="0.25">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c r="AH432" s="121"/>
      <c r="AI432" s="121"/>
      <c r="AJ432" s="121"/>
      <c r="AK432" s="121"/>
      <c r="AL432" s="121"/>
      <c r="AM432" s="121"/>
    </row>
    <row r="433" spans="3:39" x14ac:dyDescent="0.25">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1"/>
      <c r="AL433" s="121"/>
      <c r="AM433" s="121"/>
    </row>
    <row r="434" spans="3:39" x14ac:dyDescent="0.25">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c r="AH434" s="121"/>
      <c r="AI434" s="121"/>
      <c r="AJ434" s="121"/>
      <c r="AK434" s="121"/>
      <c r="AL434" s="121"/>
      <c r="AM434" s="121"/>
    </row>
    <row r="435" spans="3:39" x14ac:dyDescent="0.25">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1"/>
      <c r="AL435" s="121"/>
      <c r="AM435" s="121"/>
    </row>
    <row r="436" spans="3:39" x14ac:dyDescent="0.25">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c r="AA436" s="121"/>
      <c r="AB436" s="121"/>
      <c r="AC436" s="121"/>
      <c r="AD436" s="121"/>
      <c r="AE436" s="121"/>
      <c r="AF436" s="121"/>
      <c r="AG436" s="121"/>
      <c r="AH436" s="121"/>
      <c r="AI436" s="121"/>
      <c r="AJ436" s="121"/>
      <c r="AK436" s="121"/>
      <c r="AL436" s="121"/>
      <c r="AM436" s="121"/>
    </row>
    <row r="437" spans="3:39" x14ac:dyDescent="0.25">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c r="AA437" s="121"/>
      <c r="AB437" s="121"/>
      <c r="AC437" s="121"/>
      <c r="AD437" s="121"/>
      <c r="AE437" s="121"/>
      <c r="AF437" s="121"/>
      <c r="AG437" s="121"/>
      <c r="AH437" s="121"/>
      <c r="AI437" s="121"/>
      <c r="AJ437" s="121"/>
      <c r="AK437" s="121"/>
      <c r="AL437" s="121"/>
      <c r="AM437" s="121"/>
    </row>
    <row r="438" spans="3:39" x14ac:dyDescent="0.25">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c r="AA438" s="121"/>
      <c r="AB438" s="121"/>
      <c r="AC438" s="121"/>
      <c r="AD438" s="121"/>
      <c r="AE438" s="121"/>
      <c r="AF438" s="121"/>
      <c r="AG438" s="121"/>
      <c r="AH438" s="121"/>
      <c r="AI438" s="121"/>
      <c r="AJ438" s="121"/>
      <c r="AK438" s="121"/>
      <c r="AL438" s="121"/>
      <c r="AM438" s="121"/>
    </row>
    <row r="439" spans="3:39" x14ac:dyDescent="0.25">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c r="AA439" s="121"/>
      <c r="AB439" s="121"/>
      <c r="AC439" s="121"/>
      <c r="AD439" s="121"/>
      <c r="AE439" s="121"/>
      <c r="AF439" s="121"/>
      <c r="AG439" s="121"/>
      <c r="AH439" s="121"/>
      <c r="AI439" s="121"/>
      <c r="AJ439" s="121"/>
      <c r="AK439" s="121"/>
      <c r="AL439" s="121"/>
      <c r="AM439" s="121"/>
    </row>
    <row r="440" spans="3:39" x14ac:dyDescent="0.25">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c r="AA440" s="121"/>
      <c r="AB440" s="121"/>
      <c r="AC440" s="121"/>
      <c r="AD440" s="121"/>
      <c r="AE440" s="121"/>
      <c r="AF440" s="121"/>
      <c r="AG440" s="121"/>
      <c r="AH440" s="121"/>
      <c r="AI440" s="121"/>
      <c r="AJ440" s="121"/>
      <c r="AK440" s="121"/>
      <c r="AL440" s="121"/>
      <c r="AM440" s="121"/>
    </row>
    <row r="441" spans="3:39" x14ac:dyDescent="0.25">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c r="AA441" s="121"/>
      <c r="AB441" s="121"/>
      <c r="AC441" s="121"/>
      <c r="AD441" s="121"/>
      <c r="AE441" s="121"/>
      <c r="AF441" s="121"/>
      <c r="AG441" s="121"/>
      <c r="AH441" s="121"/>
      <c r="AI441" s="121"/>
      <c r="AJ441" s="121"/>
      <c r="AK441" s="121"/>
      <c r="AL441" s="121"/>
      <c r="AM441" s="121"/>
    </row>
    <row r="442" spans="3:39" x14ac:dyDescent="0.25">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c r="AA442" s="121"/>
      <c r="AB442" s="121"/>
      <c r="AC442" s="121"/>
      <c r="AD442" s="121"/>
      <c r="AE442" s="121"/>
      <c r="AF442" s="121"/>
      <c r="AG442" s="121"/>
      <c r="AH442" s="121"/>
      <c r="AI442" s="121"/>
      <c r="AJ442" s="121"/>
      <c r="AK442" s="121"/>
      <c r="AL442" s="121"/>
      <c r="AM442" s="121"/>
    </row>
    <row r="443" spans="3:39" x14ac:dyDescent="0.25">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c r="AA443" s="121"/>
      <c r="AB443" s="121"/>
      <c r="AC443" s="121"/>
      <c r="AD443" s="121"/>
      <c r="AE443" s="121"/>
      <c r="AF443" s="121"/>
      <c r="AG443" s="121"/>
      <c r="AH443" s="121"/>
      <c r="AI443" s="121"/>
      <c r="AJ443" s="121"/>
      <c r="AK443" s="121"/>
      <c r="AL443" s="121"/>
      <c r="AM443" s="121"/>
    </row>
    <row r="444" spans="3:39" x14ac:dyDescent="0.25">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c r="AA444" s="121"/>
      <c r="AB444" s="121"/>
      <c r="AC444" s="121"/>
      <c r="AD444" s="121"/>
      <c r="AE444" s="121"/>
      <c r="AF444" s="121"/>
      <c r="AG444" s="121"/>
      <c r="AH444" s="121"/>
      <c r="AI444" s="121"/>
      <c r="AJ444" s="121"/>
      <c r="AK444" s="121"/>
      <c r="AL444" s="121"/>
      <c r="AM444" s="121"/>
    </row>
    <row r="445" spans="3:39" x14ac:dyDescent="0.25">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c r="AA445" s="121"/>
      <c r="AB445" s="121"/>
      <c r="AC445" s="121"/>
      <c r="AD445" s="121"/>
      <c r="AE445" s="121"/>
      <c r="AF445" s="121"/>
      <c r="AG445" s="121"/>
      <c r="AH445" s="121"/>
      <c r="AI445" s="121"/>
      <c r="AJ445" s="121"/>
      <c r="AK445" s="121"/>
      <c r="AL445" s="121"/>
      <c r="AM445" s="121"/>
    </row>
    <row r="446" spans="3:39" x14ac:dyDescent="0.25">
      <c r="C446" s="121"/>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c r="AA446" s="121"/>
      <c r="AB446" s="121"/>
      <c r="AC446" s="121"/>
      <c r="AD446" s="121"/>
      <c r="AE446" s="121"/>
      <c r="AF446" s="121"/>
      <c r="AG446" s="121"/>
      <c r="AH446" s="121"/>
      <c r="AI446" s="121"/>
      <c r="AJ446" s="121"/>
      <c r="AK446" s="121"/>
      <c r="AL446" s="121"/>
      <c r="AM446" s="121"/>
    </row>
    <row r="447" spans="3:39" x14ac:dyDescent="0.25">
      <c r="C447" s="121"/>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c r="AA447" s="121"/>
      <c r="AB447" s="121"/>
      <c r="AC447" s="121"/>
      <c r="AD447" s="121"/>
      <c r="AE447" s="121"/>
      <c r="AF447" s="121"/>
      <c r="AG447" s="121"/>
      <c r="AH447" s="121"/>
      <c r="AI447" s="121"/>
      <c r="AJ447" s="121"/>
      <c r="AK447" s="121"/>
      <c r="AL447" s="121"/>
      <c r="AM447" s="121"/>
    </row>
    <row r="448" spans="3:39" x14ac:dyDescent="0.25">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c r="AA448" s="121"/>
      <c r="AB448" s="121"/>
      <c r="AC448" s="121"/>
      <c r="AD448" s="121"/>
      <c r="AE448" s="121"/>
      <c r="AF448" s="121"/>
      <c r="AG448" s="121"/>
      <c r="AH448" s="121"/>
      <c r="AI448" s="121"/>
      <c r="AJ448" s="121"/>
      <c r="AK448" s="121"/>
      <c r="AL448" s="121"/>
      <c r="AM448" s="121"/>
    </row>
    <row r="449" spans="3:39" x14ac:dyDescent="0.25">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c r="AA449" s="121"/>
      <c r="AB449" s="121"/>
      <c r="AC449" s="121"/>
      <c r="AD449" s="121"/>
      <c r="AE449" s="121"/>
      <c r="AF449" s="121"/>
      <c r="AG449" s="121"/>
      <c r="AH449" s="121"/>
      <c r="AI449" s="121"/>
      <c r="AJ449" s="121"/>
      <c r="AK449" s="121"/>
      <c r="AL449" s="121"/>
      <c r="AM449" s="121"/>
    </row>
    <row r="450" spans="3:39" x14ac:dyDescent="0.25">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c r="AA450" s="121"/>
      <c r="AB450" s="121"/>
      <c r="AC450" s="121"/>
      <c r="AD450" s="121"/>
      <c r="AE450" s="121"/>
      <c r="AF450" s="121"/>
      <c r="AG450" s="121"/>
      <c r="AH450" s="121"/>
      <c r="AI450" s="121"/>
      <c r="AJ450" s="121"/>
      <c r="AK450" s="121"/>
      <c r="AL450" s="121"/>
      <c r="AM450" s="121"/>
    </row>
    <row r="451" spans="3:39" x14ac:dyDescent="0.25">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c r="AA451" s="121"/>
      <c r="AB451" s="121"/>
      <c r="AC451" s="121"/>
      <c r="AD451" s="121"/>
      <c r="AE451" s="121"/>
      <c r="AF451" s="121"/>
      <c r="AG451" s="121"/>
      <c r="AH451" s="121"/>
      <c r="AI451" s="121"/>
      <c r="AJ451" s="121"/>
      <c r="AK451" s="121"/>
      <c r="AL451" s="121"/>
      <c r="AM451" s="121"/>
    </row>
    <row r="452" spans="3:39" x14ac:dyDescent="0.25">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c r="AA452" s="121"/>
      <c r="AB452" s="121"/>
      <c r="AC452" s="121"/>
      <c r="AD452" s="121"/>
      <c r="AE452" s="121"/>
      <c r="AF452" s="121"/>
      <c r="AG452" s="121"/>
      <c r="AH452" s="121"/>
      <c r="AI452" s="121"/>
      <c r="AJ452" s="121"/>
      <c r="AK452" s="121"/>
      <c r="AL452" s="121"/>
      <c r="AM452" s="121"/>
    </row>
    <row r="453" spans="3:39" x14ac:dyDescent="0.25">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c r="AA453" s="121"/>
      <c r="AB453" s="121"/>
      <c r="AC453" s="121"/>
      <c r="AD453" s="121"/>
      <c r="AE453" s="121"/>
      <c r="AF453" s="121"/>
      <c r="AG453" s="121"/>
      <c r="AH453" s="121"/>
      <c r="AI453" s="121"/>
      <c r="AJ453" s="121"/>
      <c r="AK453" s="121"/>
      <c r="AL453" s="121"/>
      <c r="AM453" s="121"/>
    </row>
    <row r="454" spans="3:39" x14ac:dyDescent="0.25">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c r="AA454" s="121"/>
      <c r="AB454" s="121"/>
      <c r="AC454" s="121"/>
      <c r="AD454" s="121"/>
      <c r="AE454" s="121"/>
      <c r="AF454" s="121"/>
      <c r="AG454" s="121"/>
      <c r="AH454" s="121"/>
      <c r="AI454" s="121"/>
      <c r="AJ454" s="121"/>
      <c r="AK454" s="121"/>
      <c r="AL454" s="121"/>
      <c r="AM454" s="121"/>
    </row>
    <row r="455" spans="3:39" x14ac:dyDescent="0.25">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c r="AA455" s="121"/>
      <c r="AB455" s="121"/>
      <c r="AC455" s="121"/>
      <c r="AD455" s="121"/>
      <c r="AE455" s="121"/>
      <c r="AF455" s="121"/>
      <c r="AG455" s="121"/>
      <c r="AH455" s="121"/>
      <c r="AI455" s="121"/>
      <c r="AJ455" s="121"/>
      <c r="AK455" s="121"/>
      <c r="AL455" s="121"/>
      <c r="AM455" s="121"/>
    </row>
    <row r="456" spans="3:39" x14ac:dyDescent="0.25">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121"/>
      <c r="AH456" s="121"/>
      <c r="AI456" s="121"/>
      <c r="AJ456" s="121"/>
      <c r="AK456" s="121"/>
      <c r="AL456" s="121"/>
      <c r="AM456" s="121"/>
    </row>
    <row r="457" spans="3:39" x14ac:dyDescent="0.25">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c r="AA457" s="121"/>
      <c r="AB457" s="121"/>
      <c r="AC457" s="121"/>
      <c r="AD457" s="121"/>
      <c r="AE457" s="121"/>
      <c r="AF457" s="121"/>
      <c r="AG457" s="121"/>
      <c r="AH457" s="121"/>
      <c r="AI457" s="121"/>
      <c r="AJ457" s="121"/>
      <c r="AK457" s="121"/>
      <c r="AL457" s="121"/>
      <c r="AM457" s="121"/>
    </row>
    <row r="458" spans="3:39" x14ac:dyDescent="0.25">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c r="AA458" s="121"/>
      <c r="AB458" s="121"/>
      <c r="AC458" s="121"/>
      <c r="AD458" s="121"/>
      <c r="AE458" s="121"/>
      <c r="AF458" s="121"/>
      <c r="AG458" s="121"/>
      <c r="AH458" s="121"/>
      <c r="AI458" s="121"/>
      <c r="AJ458" s="121"/>
      <c r="AK458" s="121"/>
      <c r="AL458" s="121"/>
      <c r="AM458" s="121"/>
    </row>
    <row r="459" spans="3:39" x14ac:dyDescent="0.25">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c r="AA459" s="121"/>
      <c r="AB459" s="121"/>
      <c r="AC459" s="121"/>
      <c r="AD459" s="121"/>
      <c r="AE459" s="121"/>
      <c r="AF459" s="121"/>
      <c r="AG459" s="121"/>
      <c r="AH459" s="121"/>
      <c r="AI459" s="121"/>
      <c r="AJ459" s="121"/>
      <c r="AK459" s="121"/>
      <c r="AL459" s="121"/>
      <c r="AM459" s="121"/>
    </row>
    <row r="460" spans="3:39" x14ac:dyDescent="0.25">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c r="AA460" s="121"/>
      <c r="AB460" s="121"/>
      <c r="AC460" s="121"/>
      <c r="AD460" s="121"/>
      <c r="AE460" s="121"/>
      <c r="AF460" s="121"/>
      <c r="AG460" s="121"/>
      <c r="AH460" s="121"/>
      <c r="AI460" s="121"/>
      <c r="AJ460" s="121"/>
      <c r="AK460" s="121"/>
      <c r="AL460" s="121"/>
      <c r="AM460" s="121"/>
    </row>
    <row r="461" spans="3:39" x14ac:dyDescent="0.25">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c r="AA461" s="121"/>
      <c r="AB461" s="121"/>
      <c r="AC461" s="121"/>
      <c r="AD461" s="121"/>
      <c r="AE461" s="121"/>
      <c r="AF461" s="121"/>
      <c r="AG461" s="121"/>
      <c r="AH461" s="121"/>
      <c r="AI461" s="121"/>
      <c r="AJ461" s="121"/>
      <c r="AK461" s="121"/>
      <c r="AL461" s="121"/>
      <c r="AM461" s="121"/>
    </row>
    <row r="462" spans="3:39" x14ac:dyDescent="0.25">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c r="AA462" s="121"/>
      <c r="AB462" s="121"/>
      <c r="AC462" s="121"/>
      <c r="AD462" s="121"/>
      <c r="AE462" s="121"/>
      <c r="AF462" s="121"/>
      <c r="AG462" s="121"/>
      <c r="AH462" s="121"/>
      <c r="AI462" s="121"/>
      <c r="AJ462" s="121"/>
      <c r="AK462" s="121"/>
      <c r="AL462" s="121"/>
      <c r="AM462" s="121"/>
    </row>
    <row r="463" spans="3:39" x14ac:dyDescent="0.25">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c r="AA463" s="121"/>
      <c r="AB463" s="121"/>
      <c r="AC463" s="121"/>
      <c r="AD463" s="121"/>
      <c r="AE463" s="121"/>
      <c r="AF463" s="121"/>
      <c r="AG463" s="121"/>
      <c r="AH463" s="121"/>
      <c r="AI463" s="121"/>
      <c r="AJ463" s="121"/>
      <c r="AK463" s="121"/>
      <c r="AL463" s="121"/>
      <c r="AM463" s="121"/>
    </row>
    <row r="464" spans="3:39" x14ac:dyDescent="0.25">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c r="AA464" s="121"/>
      <c r="AB464" s="121"/>
      <c r="AC464" s="121"/>
      <c r="AD464" s="121"/>
      <c r="AE464" s="121"/>
      <c r="AF464" s="121"/>
      <c r="AG464" s="121"/>
      <c r="AH464" s="121"/>
      <c r="AI464" s="121"/>
      <c r="AJ464" s="121"/>
      <c r="AK464" s="121"/>
      <c r="AL464" s="121"/>
      <c r="AM464" s="121"/>
    </row>
    <row r="465" spans="3:39" x14ac:dyDescent="0.25">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c r="AA465" s="121"/>
      <c r="AB465" s="121"/>
      <c r="AC465" s="121"/>
      <c r="AD465" s="121"/>
      <c r="AE465" s="121"/>
      <c r="AF465" s="121"/>
      <c r="AG465" s="121"/>
      <c r="AH465" s="121"/>
      <c r="AI465" s="121"/>
      <c r="AJ465" s="121"/>
      <c r="AK465" s="121"/>
      <c r="AL465" s="121"/>
      <c r="AM465" s="121"/>
    </row>
    <row r="466" spans="3:39" x14ac:dyDescent="0.25">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1"/>
      <c r="AL466" s="121"/>
      <c r="AM466" s="121"/>
    </row>
    <row r="467" spans="3:39" x14ac:dyDescent="0.25">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c r="AG467" s="121"/>
      <c r="AH467" s="121"/>
      <c r="AI467" s="121"/>
      <c r="AJ467" s="121"/>
      <c r="AK467" s="121"/>
      <c r="AL467" s="121"/>
      <c r="AM467" s="121"/>
    </row>
    <row r="468" spans="3:39" x14ac:dyDescent="0.25">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c r="AA468" s="121"/>
      <c r="AB468" s="121"/>
      <c r="AC468" s="121"/>
      <c r="AD468" s="121"/>
      <c r="AE468" s="121"/>
      <c r="AF468" s="121"/>
      <c r="AG468" s="121"/>
      <c r="AH468" s="121"/>
      <c r="AI468" s="121"/>
      <c r="AJ468" s="121"/>
      <c r="AK468" s="121"/>
      <c r="AL468" s="121"/>
      <c r="AM468" s="121"/>
    </row>
    <row r="469" spans="3:39" x14ac:dyDescent="0.25">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c r="AA469" s="121"/>
      <c r="AB469" s="121"/>
      <c r="AC469" s="121"/>
      <c r="AD469" s="121"/>
      <c r="AE469" s="121"/>
      <c r="AF469" s="121"/>
      <c r="AG469" s="121"/>
      <c r="AH469" s="121"/>
      <c r="AI469" s="121"/>
      <c r="AJ469" s="121"/>
      <c r="AK469" s="121"/>
      <c r="AL469" s="121"/>
      <c r="AM469" s="121"/>
    </row>
    <row r="470" spans="3:39" x14ac:dyDescent="0.25">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c r="AA470" s="121"/>
      <c r="AB470" s="121"/>
      <c r="AC470" s="121"/>
      <c r="AD470" s="121"/>
      <c r="AE470" s="121"/>
      <c r="AF470" s="121"/>
      <c r="AG470" s="121"/>
      <c r="AH470" s="121"/>
      <c r="AI470" s="121"/>
      <c r="AJ470" s="121"/>
      <c r="AK470" s="121"/>
      <c r="AL470" s="121"/>
      <c r="AM470" s="121"/>
    </row>
    <row r="471" spans="3:39" x14ac:dyDescent="0.25">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c r="AA471" s="121"/>
      <c r="AB471" s="121"/>
      <c r="AC471" s="121"/>
      <c r="AD471" s="121"/>
      <c r="AE471" s="121"/>
      <c r="AF471" s="121"/>
      <c r="AG471" s="121"/>
      <c r="AH471" s="121"/>
      <c r="AI471" s="121"/>
      <c r="AJ471" s="121"/>
      <c r="AK471" s="121"/>
      <c r="AL471" s="121"/>
      <c r="AM471" s="121"/>
    </row>
    <row r="472" spans="3:39" x14ac:dyDescent="0.25">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c r="AA472" s="121"/>
      <c r="AB472" s="121"/>
      <c r="AC472" s="121"/>
      <c r="AD472" s="121"/>
      <c r="AE472" s="121"/>
      <c r="AF472" s="121"/>
      <c r="AG472" s="121"/>
      <c r="AH472" s="121"/>
      <c r="AI472" s="121"/>
      <c r="AJ472" s="121"/>
      <c r="AK472" s="121"/>
      <c r="AL472" s="121"/>
      <c r="AM472" s="121"/>
    </row>
    <row r="473" spans="3:39" x14ac:dyDescent="0.25">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c r="AA473" s="121"/>
      <c r="AB473" s="121"/>
      <c r="AC473" s="121"/>
      <c r="AD473" s="121"/>
      <c r="AE473" s="121"/>
      <c r="AF473" s="121"/>
      <c r="AG473" s="121"/>
      <c r="AH473" s="121"/>
      <c r="AI473" s="121"/>
      <c r="AJ473" s="121"/>
      <c r="AK473" s="121"/>
      <c r="AL473" s="121"/>
      <c r="AM473" s="121"/>
    </row>
    <row r="474" spans="3:39" x14ac:dyDescent="0.25">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c r="AA474" s="121"/>
      <c r="AB474" s="121"/>
      <c r="AC474" s="121"/>
      <c r="AD474" s="121"/>
      <c r="AE474" s="121"/>
      <c r="AF474" s="121"/>
      <c r="AG474" s="121"/>
      <c r="AH474" s="121"/>
      <c r="AI474" s="121"/>
      <c r="AJ474" s="121"/>
      <c r="AK474" s="121"/>
      <c r="AL474" s="121"/>
      <c r="AM474" s="121"/>
    </row>
    <row r="475" spans="3:39" x14ac:dyDescent="0.25">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c r="AA475" s="121"/>
      <c r="AB475" s="121"/>
      <c r="AC475" s="121"/>
      <c r="AD475" s="121"/>
      <c r="AE475" s="121"/>
      <c r="AF475" s="121"/>
      <c r="AG475" s="121"/>
      <c r="AH475" s="121"/>
      <c r="AI475" s="121"/>
      <c r="AJ475" s="121"/>
      <c r="AK475" s="121"/>
      <c r="AL475" s="121"/>
      <c r="AM475" s="121"/>
    </row>
    <row r="476" spans="3:39" x14ac:dyDescent="0.25">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c r="AA476" s="121"/>
      <c r="AB476" s="121"/>
      <c r="AC476" s="121"/>
      <c r="AD476" s="121"/>
      <c r="AE476" s="121"/>
      <c r="AF476" s="121"/>
      <c r="AG476" s="121"/>
      <c r="AH476" s="121"/>
      <c r="AI476" s="121"/>
      <c r="AJ476" s="121"/>
      <c r="AK476" s="121"/>
      <c r="AL476" s="121"/>
      <c r="AM476" s="121"/>
    </row>
    <row r="477" spans="3:39" x14ac:dyDescent="0.25">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c r="AA477" s="121"/>
      <c r="AB477" s="121"/>
      <c r="AC477" s="121"/>
      <c r="AD477" s="121"/>
      <c r="AE477" s="121"/>
      <c r="AF477" s="121"/>
      <c r="AG477" s="121"/>
      <c r="AH477" s="121"/>
      <c r="AI477" s="121"/>
      <c r="AJ477" s="121"/>
      <c r="AK477" s="121"/>
      <c r="AL477" s="121"/>
      <c r="AM477" s="121"/>
    </row>
    <row r="478" spans="3:39" x14ac:dyDescent="0.25">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c r="AA478" s="121"/>
      <c r="AB478" s="121"/>
      <c r="AC478" s="121"/>
      <c r="AD478" s="121"/>
      <c r="AE478" s="121"/>
      <c r="AF478" s="121"/>
      <c r="AG478" s="121"/>
      <c r="AH478" s="121"/>
      <c r="AI478" s="121"/>
      <c r="AJ478" s="121"/>
      <c r="AK478" s="121"/>
      <c r="AL478" s="121"/>
      <c r="AM478" s="121"/>
    </row>
    <row r="479" spans="3:39" x14ac:dyDescent="0.25">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c r="AA479" s="121"/>
      <c r="AB479" s="121"/>
      <c r="AC479" s="121"/>
      <c r="AD479" s="121"/>
      <c r="AE479" s="121"/>
      <c r="AF479" s="121"/>
      <c r="AG479" s="121"/>
      <c r="AH479" s="121"/>
      <c r="AI479" s="121"/>
      <c r="AJ479" s="121"/>
      <c r="AK479" s="121"/>
      <c r="AL479" s="121"/>
      <c r="AM479" s="121"/>
    </row>
    <row r="480" spans="3:39" x14ac:dyDescent="0.25">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c r="AA480" s="121"/>
      <c r="AB480" s="121"/>
      <c r="AC480" s="121"/>
      <c r="AD480" s="121"/>
      <c r="AE480" s="121"/>
      <c r="AF480" s="121"/>
      <c r="AG480" s="121"/>
      <c r="AH480" s="121"/>
      <c r="AI480" s="121"/>
      <c r="AJ480" s="121"/>
      <c r="AK480" s="121"/>
      <c r="AL480" s="121"/>
      <c r="AM480" s="121"/>
    </row>
    <row r="481" spans="3:39" x14ac:dyDescent="0.25">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c r="AA481" s="121"/>
      <c r="AB481" s="121"/>
      <c r="AC481" s="121"/>
      <c r="AD481" s="121"/>
      <c r="AE481" s="121"/>
      <c r="AF481" s="121"/>
      <c r="AG481" s="121"/>
      <c r="AH481" s="121"/>
      <c r="AI481" s="121"/>
      <c r="AJ481" s="121"/>
      <c r="AK481" s="121"/>
      <c r="AL481" s="121"/>
      <c r="AM481" s="121"/>
    </row>
    <row r="482" spans="3:39" x14ac:dyDescent="0.25">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c r="AA482" s="121"/>
      <c r="AB482" s="121"/>
      <c r="AC482" s="121"/>
      <c r="AD482" s="121"/>
      <c r="AE482" s="121"/>
      <c r="AF482" s="121"/>
      <c r="AG482" s="121"/>
      <c r="AH482" s="121"/>
      <c r="AI482" s="121"/>
      <c r="AJ482" s="121"/>
      <c r="AK482" s="121"/>
      <c r="AL482" s="121"/>
      <c r="AM482" s="121"/>
    </row>
    <row r="483" spans="3:39" x14ac:dyDescent="0.25">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c r="AA483" s="121"/>
      <c r="AB483" s="121"/>
      <c r="AC483" s="121"/>
      <c r="AD483" s="121"/>
      <c r="AE483" s="121"/>
      <c r="AF483" s="121"/>
      <c r="AG483" s="121"/>
      <c r="AH483" s="121"/>
      <c r="AI483" s="121"/>
      <c r="AJ483" s="121"/>
      <c r="AK483" s="121"/>
      <c r="AL483" s="121"/>
      <c r="AM483" s="121"/>
    </row>
    <row r="484" spans="3:39" x14ac:dyDescent="0.25">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c r="AA484" s="121"/>
      <c r="AB484" s="121"/>
      <c r="AC484" s="121"/>
      <c r="AD484" s="121"/>
      <c r="AE484" s="121"/>
      <c r="AF484" s="121"/>
      <c r="AG484" s="121"/>
      <c r="AH484" s="121"/>
      <c r="AI484" s="121"/>
      <c r="AJ484" s="121"/>
      <c r="AK484" s="121"/>
      <c r="AL484" s="121"/>
      <c r="AM484" s="121"/>
    </row>
    <row r="485" spans="3:39" x14ac:dyDescent="0.25">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c r="AA485" s="121"/>
      <c r="AB485" s="121"/>
      <c r="AC485" s="121"/>
      <c r="AD485" s="121"/>
      <c r="AE485" s="121"/>
      <c r="AF485" s="121"/>
      <c r="AG485" s="121"/>
      <c r="AH485" s="121"/>
      <c r="AI485" s="121"/>
      <c r="AJ485" s="121"/>
      <c r="AK485" s="121"/>
      <c r="AL485" s="121"/>
      <c r="AM485" s="121"/>
    </row>
    <row r="486" spans="3:39" x14ac:dyDescent="0.25">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c r="AA486" s="121"/>
      <c r="AB486" s="121"/>
      <c r="AC486" s="121"/>
      <c r="AD486" s="121"/>
      <c r="AE486" s="121"/>
      <c r="AF486" s="121"/>
      <c r="AG486" s="121"/>
      <c r="AH486" s="121"/>
      <c r="AI486" s="121"/>
      <c r="AJ486" s="121"/>
      <c r="AK486" s="121"/>
      <c r="AL486" s="121"/>
      <c r="AM486" s="121"/>
    </row>
    <row r="487" spans="3:39" x14ac:dyDescent="0.25">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c r="AA487" s="121"/>
      <c r="AB487" s="121"/>
      <c r="AC487" s="121"/>
      <c r="AD487" s="121"/>
      <c r="AE487" s="121"/>
      <c r="AF487" s="121"/>
      <c r="AG487" s="121"/>
      <c r="AH487" s="121"/>
      <c r="AI487" s="121"/>
      <c r="AJ487" s="121"/>
      <c r="AK487" s="121"/>
      <c r="AL487" s="121"/>
      <c r="AM487" s="121"/>
    </row>
    <row r="488" spans="3:39" x14ac:dyDescent="0.25">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c r="AA488" s="121"/>
      <c r="AB488" s="121"/>
      <c r="AC488" s="121"/>
      <c r="AD488" s="121"/>
      <c r="AE488" s="121"/>
      <c r="AF488" s="121"/>
      <c r="AG488" s="121"/>
      <c r="AH488" s="121"/>
      <c r="AI488" s="121"/>
      <c r="AJ488" s="121"/>
      <c r="AK488" s="121"/>
      <c r="AL488" s="121"/>
      <c r="AM488" s="121"/>
    </row>
    <row r="489" spans="3:39" x14ac:dyDescent="0.25">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c r="AA489" s="121"/>
      <c r="AB489" s="121"/>
      <c r="AC489" s="121"/>
      <c r="AD489" s="121"/>
      <c r="AE489" s="121"/>
      <c r="AF489" s="121"/>
      <c r="AG489" s="121"/>
      <c r="AH489" s="121"/>
      <c r="AI489" s="121"/>
      <c r="AJ489" s="121"/>
      <c r="AK489" s="121"/>
      <c r="AL489" s="121"/>
      <c r="AM489" s="121"/>
    </row>
    <row r="490" spans="3:39" x14ac:dyDescent="0.25">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c r="AA490" s="121"/>
      <c r="AB490" s="121"/>
      <c r="AC490" s="121"/>
      <c r="AD490" s="121"/>
      <c r="AE490" s="121"/>
      <c r="AF490" s="121"/>
      <c r="AG490" s="121"/>
      <c r="AH490" s="121"/>
      <c r="AI490" s="121"/>
      <c r="AJ490" s="121"/>
      <c r="AK490" s="121"/>
      <c r="AL490" s="121"/>
      <c r="AM490" s="121"/>
    </row>
    <row r="491" spans="3:39" x14ac:dyDescent="0.25">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c r="AA491" s="121"/>
      <c r="AB491" s="121"/>
      <c r="AC491" s="121"/>
      <c r="AD491" s="121"/>
      <c r="AE491" s="121"/>
      <c r="AF491" s="121"/>
      <c r="AG491" s="121"/>
      <c r="AH491" s="121"/>
      <c r="AI491" s="121"/>
      <c r="AJ491" s="121"/>
      <c r="AK491" s="121"/>
      <c r="AL491" s="121"/>
      <c r="AM491" s="121"/>
    </row>
    <row r="492" spans="3:39" x14ac:dyDescent="0.25">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c r="AA492" s="121"/>
      <c r="AB492" s="121"/>
      <c r="AC492" s="121"/>
      <c r="AD492" s="121"/>
      <c r="AE492" s="121"/>
      <c r="AF492" s="121"/>
      <c r="AG492" s="121"/>
      <c r="AH492" s="121"/>
      <c r="AI492" s="121"/>
      <c r="AJ492" s="121"/>
      <c r="AK492" s="121"/>
      <c r="AL492" s="121"/>
      <c r="AM492" s="121"/>
    </row>
    <row r="493" spans="3:39" x14ac:dyDescent="0.25">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c r="AA493" s="121"/>
      <c r="AB493" s="121"/>
      <c r="AC493" s="121"/>
      <c r="AD493" s="121"/>
      <c r="AE493" s="121"/>
      <c r="AF493" s="121"/>
      <c r="AG493" s="121"/>
      <c r="AH493" s="121"/>
      <c r="AI493" s="121"/>
      <c r="AJ493" s="121"/>
      <c r="AK493" s="121"/>
      <c r="AL493" s="121"/>
      <c r="AM493" s="121"/>
    </row>
    <row r="494" spans="3:39" x14ac:dyDescent="0.25">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c r="AA494" s="121"/>
      <c r="AB494" s="121"/>
      <c r="AC494" s="121"/>
      <c r="AD494" s="121"/>
      <c r="AE494" s="121"/>
      <c r="AF494" s="121"/>
      <c r="AG494" s="121"/>
      <c r="AH494" s="121"/>
      <c r="AI494" s="121"/>
      <c r="AJ494" s="121"/>
      <c r="AK494" s="121"/>
      <c r="AL494" s="121"/>
      <c r="AM494" s="121"/>
    </row>
    <row r="495" spans="3:39" x14ac:dyDescent="0.25">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c r="AA495" s="121"/>
      <c r="AB495" s="121"/>
      <c r="AC495" s="121"/>
      <c r="AD495" s="121"/>
      <c r="AE495" s="121"/>
      <c r="AF495" s="121"/>
      <c r="AG495" s="121"/>
      <c r="AH495" s="121"/>
      <c r="AI495" s="121"/>
      <c r="AJ495" s="121"/>
      <c r="AK495" s="121"/>
      <c r="AL495" s="121"/>
      <c r="AM495" s="121"/>
    </row>
    <row r="496" spans="3:39" x14ac:dyDescent="0.25">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c r="AA496" s="121"/>
      <c r="AB496" s="121"/>
      <c r="AC496" s="121"/>
      <c r="AD496" s="121"/>
      <c r="AE496" s="121"/>
      <c r="AF496" s="121"/>
      <c r="AG496" s="121"/>
      <c r="AH496" s="121"/>
      <c r="AI496" s="121"/>
      <c r="AJ496" s="121"/>
      <c r="AK496" s="121"/>
      <c r="AL496" s="121"/>
      <c r="AM496" s="121"/>
    </row>
    <row r="497" spans="3:39" x14ac:dyDescent="0.25">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c r="AA497" s="121"/>
      <c r="AB497" s="121"/>
      <c r="AC497" s="121"/>
      <c r="AD497" s="121"/>
      <c r="AE497" s="121"/>
      <c r="AF497" s="121"/>
      <c r="AG497" s="121"/>
      <c r="AH497" s="121"/>
      <c r="AI497" s="121"/>
      <c r="AJ497" s="121"/>
      <c r="AK497" s="121"/>
      <c r="AL497" s="121"/>
      <c r="AM497" s="121"/>
    </row>
    <row r="498" spans="3:39" x14ac:dyDescent="0.25">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c r="AA498" s="121"/>
      <c r="AB498" s="121"/>
      <c r="AC498" s="121"/>
      <c r="AD498" s="121"/>
      <c r="AE498" s="121"/>
      <c r="AF498" s="121"/>
      <c r="AG498" s="121"/>
      <c r="AH498" s="121"/>
      <c r="AI498" s="121"/>
      <c r="AJ498" s="121"/>
      <c r="AK498" s="121"/>
      <c r="AL498" s="121"/>
      <c r="AM498" s="121"/>
    </row>
    <row r="499" spans="3:39" x14ac:dyDescent="0.25">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c r="AA499" s="121"/>
      <c r="AB499" s="121"/>
      <c r="AC499" s="121"/>
      <c r="AD499" s="121"/>
      <c r="AE499" s="121"/>
      <c r="AF499" s="121"/>
      <c r="AG499" s="121"/>
      <c r="AH499" s="121"/>
      <c r="AI499" s="121"/>
      <c r="AJ499" s="121"/>
      <c r="AK499" s="121"/>
      <c r="AL499" s="121"/>
      <c r="AM499" s="121"/>
    </row>
    <row r="500" spans="3:39" x14ac:dyDescent="0.25">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c r="AA500" s="121"/>
      <c r="AB500" s="121"/>
      <c r="AC500" s="121"/>
      <c r="AD500" s="121"/>
      <c r="AE500" s="121"/>
      <c r="AF500" s="121"/>
      <c r="AG500" s="121"/>
      <c r="AH500" s="121"/>
      <c r="AI500" s="121"/>
      <c r="AJ500" s="121"/>
      <c r="AK500" s="121"/>
      <c r="AL500" s="121"/>
      <c r="AM500" s="121"/>
    </row>
    <row r="501" spans="3:39" x14ac:dyDescent="0.25">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c r="AA501" s="121"/>
      <c r="AB501" s="121"/>
      <c r="AC501" s="121"/>
      <c r="AD501" s="121"/>
      <c r="AE501" s="121"/>
      <c r="AF501" s="121"/>
      <c r="AG501" s="121"/>
      <c r="AH501" s="121"/>
      <c r="AI501" s="121"/>
      <c r="AJ501" s="121"/>
      <c r="AK501" s="121"/>
      <c r="AL501" s="121"/>
      <c r="AM501" s="121"/>
    </row>
    <row r="502" spans="3:39" x14ac:dyDescent="0.25">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c r="AA502" s="121"/>
      <c r="AB502" s="121"/>
      <c r="AC502" s="121"/>
      <c r="AD502" s="121"/>
      <c r="AE502" s="121"/>
      <c r="AF502" s="121"/>
      <c r="AG502" s="121"/>
      <c r="AH502" s="121"/>
      <c r="AI502" s="121"/>
      <c r="AJ502" s="121"/>
      <c r="AK502" s="121"/>
      <c r="AL502" s="121"/>
      <c r="AM502" s="121"/>
    </row>
    <row r="503" spans="3:39" x14ac:dyDescent="0.25">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c r="AH503" s="121"/>
      <c r="AI503" s="121"/>
      <c r="AJ503" s="121"/>
      <c r="AK503" s="121"/>
      <c r="AL503" s="121"/>
      <c r="AM503" s="121"/>
    </row>
    <row r="504" spans="3:39" x14ac:dyDescent="0.25">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c r="AA504" s="121"/>
      <c r="AB504" s="121"/>
      <c r="AC504" s="121"/>
      <c r="AD504" s="121"/>
      <c r="AE504" s="121"/>
      <c r="AF504" s="121"/>
      <c r="AG504" s="121"/>
      <c r="AH504" s="121"/>
      <c r="AI504" s="121"/>
      <c r="AJ504" s="121"/>
      <c r="AK504" s="121"/>
      <c r="AL504" s="121"/>
      <c r="AM504" s="121"/>
    </row>
    <row r="505" spans="3:39" x14ac:dyDescent="0.25">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c r="AA505" s="121"/>
      <c r="AB505" s="121"/>
      <c r="AC505" s="121"/>
      <c r="AD505" s="121"/>
      <c r="AE505" s="121"/>
      <c r="AF505" s="121"/>
      <c r="AG505" s="121"/>
      <c r="AH505" s="121"/>
      <c r="AI505" s="121"/>
      <c r="AJ505" s="121"/>
      <c r="AK505" s="121"/>
      <c r="AL505" s="121"/>
      <c r="AM505" s="121"/>
    </row>
    <row r="506" spans="3:39" x14ac:dyDescent="0.25">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c r="AA506" s="121"/>
      <c r="AB506" s="121"/>
      <c r="AC506" s="121"/>
      <c r="AD506" s="121"/>
      <c r="AE506" s="121"/>
      <c r="AF506" s="121"/>
      <c r="AG506" s="121"/>
      <c r="AH506" s="121"/>
      <c r="AI506" s="121"/>
      <c r="AJ506" s="121"/>
      <c r="AK506" s="121"/>
      <c r="AL506" s="121"/>
      <c r="AM506" s="121"/>
    </row>
    <row r="507" spans="3:39" x14ac:dyDescent="0.25">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c r="AA507" s="121"/>
      <c r="AB507" s="121"/>
      <c r="AC507" s="121"/>
      <c r="AD507" s="121"/>
      <c r="AE507" s="121"/>
      <c r="AF507" s="121"/>
      <c r="AG507" s="121"/>
      <c r="AH507" s="121"/>
      <c r="AI507" s="121"/>
      <c r="AJ507" s="121"/>
      <c r="AK507" s="121"/>
      <c r="AL507" s="121"/>
      <c r="AM507" s="121"/>
    </row>
    <row r="508" spans="3:39" x14ac:dyDescent="0.25">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c r="AA508" s="121"/>
      <c r="AB508" s="121"/>
      <c r="AC508" s="121"/>
      <c r="AD508" s="121"/>
      <c r="AE508" s="121"/>
      <c r="AF508" s="121"/>
      <c r="AG508" s="121"/>
      <c r="AH508" s="121"/>
      <c r="AI508" s="121"/>
      <c r="AJ508" s="121"/>
      <c r="AK508" s="121"/>
      <c r="AL508" s="121"/>
      <c r="AM508" s="121"/>
    </row>
    <row r="509" spans="3:39" x14ac:dyDescent="0.25">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c r="AA509" s="121"/>
      <c r="AB509" s="121"/>
      <c r="AC509" s="121"/>
      <c r="AD509" s="121"/>
      <c r="AE509" s="121"/>
      <c r="AF509" s="121"/>
      <c r="AG509" s="121"/>
      <c r="AH509" s="121"/>
      <c r="AI509" s="121"/>
      <c r="AJ509" s="121"/>
      <c r="AK509" s="121"/>
      <c r="AL509" s="121"/>
      <c r="AM509" s="121"/>
    </row>
    <row r="510" spans="3:39" x14ac:dyDescent="0.25">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c r="AA510" s="121"/>
      <c r="AB510" s="121"/>
      <c r="AC510" s="121"/>
      <c r="AD510" s="121"/>
      <c r="AE510" s="121"/>
      <c r="AF510" s="121"/>
      <c r="AG510" s="121"/>
      <c r="AH510" s="121"/>
      <c r="AI510" s="121"/>
      <c r="AJ510" s="121"/>
      <c r="AK510" s="121"/>
      <c r="AL510" s="121"/>
      <c r="AM510" s="121"/>
    </row>
    <row r="511" spans="3:39" x14ac:dyDescent="0.25">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c r="AA511" s="121"/>
      <c r="AB511" s="121"/>
      <c r="AC511" s="121"/>
      <c r="AD511" s="121"/>
      <c r="AE511" s="121"/>
      <c r="AF511" s="121"/>
      <c r="AG511" s="121"/>
      <c r="AH511" s="121"/>
      <c r="AI511" s="121"/>
      <c r="AJ511" s="121"/>
      <c r="AK511" s="121"/>
      <c r="AL511" s="121"/>
      <c r="AM511" s="121"/>
    </row>
    <row r="512" spans="3:39" x14ac:dyDescent="0.25">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c r="AA512" s="121"/>
      <c r="AB512" s="121"/>
      <c r="AC512" s="121"/>
      <c r="AD512" s="121"/>
      <c r="AE512" s="121"/>
      <c r="AF512" s="121"/>
      <c r="AG512" s="121"/>
      <c r="AH512" s="121"/>
      <c r="AI512" s="121"/>
      <c r="AJ512" s="121"/>
      <c r="AK512" s="121"/>
      <c r="AL512" s="121"/>
      <c r="AM512" s="121"/>
    </row>
    <row r="513" spans="3:39" x14ac:dyDescent="0.25">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c r="AA513" s="121"/>
      <c r="AB513" s="121"/>
      <c r="AC513" s="121"/>
      <c r="AD513" s="121"/>
      <c r="AE513" s="121"/>
      <c r="AF513" s="121"/>
      <c r="AG513" s="121"/>
      <c r="AH513" s="121"/>
      <c r="AI513" s="121"/>
      <c r="AJ513" s="121"/>
      <c r="AK513" s="121"/>
      <c r="AL513" s="121"/>
      <c r="AM513" s="121"/>
    </row>
    <row r="514" spans="3:39" x14ac:dyDescent="0.25">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c r="AA514" s="121"/>
      <c r="AB514" s="121"/>
      <c r="AC514" s="121"/>
      <c r="AD514" s="121"/>
      <c r="AE514" s="121"/>
      <c r="AF514" s="121"/>
      <c r="AG514" s="121"/>
      <c r="AH514" s="121"/>
      <c r="AI514" s="121"/>
      <c r="AJ514" s="121"/>
      <c r="AK514" s="121"/>
      <c r="AL514" s="121"/>
      <c r="AM514" s="121"/>
    </row>
    <row r="515" spans="3:39" x14ac:dyDescent="0.25">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c r="AA515" s="121"/>
      <c r="AB515" s="121"/>
      <c r="AC515" s="121"/>
      <c r="AD515" s="121"/>
      <c r="AE515" s="121"/>
      <c r="AF515" s="121"/>
      <c r="AG515" s="121"/>
      <c r="AH515" s="121"/>
      <c r="AI515" s="121"/>
      <c r="AJ515" s="121"/>
      <c r="AK515" s="121"/>
      <c r="AL515" s="121"/>
      <c r="AM515" s="121"/>
    </row>
    <row r="516" spans="3:39" x14ac:dyDescent="0.25">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c r="AA516" s="121"/>
      <c r="AB516" s="121"/>
      <c r="AC516" s="121"/>
      <c r="AD516" s="121"/>
      <c r="AE516" s="121"/>
      <c r="AF516" s="121"/>
      <c r="AG516" s="121"/>
      <c r="AH516" s="121"/>
      <c r="AI516" s="121"/>
      <c r="AJ516" s="121"/>
      <c r="AK516" s="121"/>
      <c r="AL516" s="121"/>
      <c r="AM516" s="121"/>
    </row>
    <row r="517" spans="3:39" x14ac:dyDescent="0.25">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c r="AA517" s="121"/>
      <c r="AB517" s="121"/>
      <c r="AC517" s="121"/>
      <c r="AD517" s="121"/>
      <c r="AE517" s="121"/>
      <c r="AF517" s="121"/>
      <c r="AG517" s="121"/>
      <c r="AH517" s="121"/>
      <c r="AI517" s="121"/>
      <c r="AJ517" s="121"/>
      <c r="AK517" s="121"/>
      <c r="AL517" s="121"/>
      <c r="AM517" s="121"/>
    </row>
    <row r="518" spans="3:39" x14ac:dyDescent="0.25">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c r="AA518" s="121"/>
      <c r="AB518" s="121"/>
      <c r="AC518" s="121"/>
      <c r="AD518" s="121"/>
      <c r="AE518" s="121"/>
      <c r="AF518" s="121"/>
      <c r="AG518" s="121"/>
      <c r="AH518" s="121"/>
      <c r="AI518" s="121"/>
      <c r="AJ518" s="121"/>
      <c r="AK518" s="121"/>
      <c r="AL518" s="121"/>
      <c r="AM518" s="121"/>
    </row>
    <row r="519" spans="3:39" x14ac:dyDescent="0.25">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c r="AA519" s="121"/>
      <c r="AB519" s="121"/>
      <c r="AC519" s="121"/>
      <c r="AD519" s="121"/>
      <c r="AE519" s="121"/>
      <c r="AF519" s="121"/>
      <c r="AG519" s="121"/>
      <c r="AH519" s="121"/>
      <c r="AI519" s="121"/>
      <c r="AJ519" s="121"/>
      <c r="AK519" s="121"/>
      <c r="AL519" s="121"/>
      <c r="AM519" s="121"/>
    </row>
    <row r="520" spans="3:39" x14ac:dyDescent="0.25">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c r="AA520" s="121"/>
      <c r="AB520" s="121"/>
      <c r="AC520" s="121"/>
      <c r="AD520" s="121"/>
      <c r="AE520" s="121"/>
      <c r="AF520" s="121"/>
      <c r="AG520" s="121"/>
      <c r="AH520" s="121"/>
      <c r="AI520" s="121"/>
      <c r="AJ520" s="121"/>
      <c r="AK520" s="121"/>
      <c r="AL520" s="121"/>
      <c r="AM520" s="121"/>
    </row>
    <row r="521" spans="3:39" x14ac:dyDescent="0.25">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c r="AA521" s="121"/>
      <c r="AB521" s="121"/>
      <c r="AC521" s="121"/>
      <c r="AD521" s="121"/>
      <c r="AE521" s="121"/>
      <c r="AF521" s="121"/>
      <c r="AG521" s="121"/>
      <c r="AH521" s="121"/>
      <c r="AI521" s="121"/>
      <c r="AJ521" s="121"/>
      <c r="AK521" s="121"/>
      <c r="AL521" s="121"/>
      <c r="AM521" s="121"/>
    </row>
    <row r="522" spans="3:39" x14ac:dyDescent="0.25">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c r="AA522" s="121"/>
      <c r="AB522" s="121"/>
      <c r="AC522" s="121"/>
      <c r="AD522" s="121"/>
      <c r="AE522" s="121"/>
      <c r="AF522" s="121"/>
      <c r="AG522" s="121"/>
      <c r="AH522" s="121"/>
      <c r="AI522" s="121"/>
      <c r="AJ522" s="121"/>
      <c r="AK522" s="121"/>
      <c r="AL522" s="121"/>
      <c r="AM522" s="121"/>
    </row>
    <row r="523" spans="3:39" x14ac:dyDescent="0.25">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c r="AA523" s="121"/>
      <c r="AB523" s="121"/>
      <c r="AC523" s="121"/>
      <c r="AD523" s="121"/>
      <c r="AE523" s="121"/>
      <c r="AF523" s="121"/>
      <c r="AG523" s="121"/>
      <c r="AH523" s="121"/>
      <c r="AI523" s="121"/>
      <c r="AJ523" s="121"/>
      <c r="AK523" s="121"/>
      <c r="AL523" s="121"/>
      <c r="AM523" s="121"/>
    </row>
    <row r="524" spans="3:39" x14ac:dyDescent="0.25">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c r="AA524" s="121"/>
      <c r="AB524" s="121"/>
      <c r="AC524" s="121"/>
      <c r="AD524" s="121"/>
      <c r="AE524" s="121"/>
      <c r="AF524" s="121"/>
      <c r="AG524" s="121"/>
      <c r="AH524" s="121"/>
      <c r="AI524" s="121"/>
      <c r="AJ524" s="121"/>
      <c r="AK524" s="121"/>
      <c r="AL524" s="121"/>
      <c r="AM524" s="121"/>
    </row>
    <row r="525" spans="3:39" x14ac:dyDescent="0.25">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c r="AA525" s="121"/>
      <c r="AB525" s="121"/>
      <c r="AC525" s="121"/>
      <c r="AD525" s="121"/>
      <c r="AE525" s="121"/>
      <c r="AF525" s="121"/>
      <c r="AG525" s="121"/>
      <c r="AH525" s="121"/>
      <c r="AI525" s="121"/>
      <c r="AJ525" s="121"/>
      <c r="AK525" s="121"/>
      <c r="AL525" s="121"/>
      <c r="AM525" s="121"/>
    </row>
    <row r="526" spans="3:39" x14ac:dyDescent="0.25">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c r="AA526" s="121"/>
      <c r="AB526" s="121"/>
      <c r="AC526" s="121"/>
      <c r="AD526" s="121"/>
      <c r="AE526" s="121"/>
      <c r="AF526" s="121"/>
      <c r="AG526" s="121"/>
      <c r="AH526" s="121"/>
      <c r="AI526" s="121"/>
      <c r="AJ526" s="121"/>
      <c r="AK526" s="121"/>
      <c r="AL526" s="121"/>
      <c r="AM526" s="121"/>
    </row>
    <row r="527" spans="3:39" x14ac:dyDescent="0.25">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c r="AA527" s="121"/>
      <c r="AB527" s="121"/>
      <c r="AC527" s="121"/>
      <c r="AD527" s="121"/>
      <c r="AE527" s="121"/>
      <c r="AF527" s="121"/>
      <c r="AG527" s="121"/>
      <c r="AH527" s="121"/>
      <c r="AI527" s="121"/>
      <c r="AJ527" s="121"/>
      <c r="AK527" s="121"/>
      <c r="AL527" s="121"/>
      <c r="AM527" s="121"/>
    </row>
    <row r="528" spans="3:39" x14ac:dyDescent="0.25">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c r="AA528" s="121"/>
      <c r="AB528" s="121"/>
      <c r="AC528" s="121"/>
      <c r="AD528" s="121"/>
      <c r="AE528" s="121"/>
      <c r="AF528" s="121"/>
      <c r="AG528" s="121"/>
      <c r="AH528" s="121"/>
      <c r="AI528" s="121"/>
      <c r="AJ528" s="121"/>
      <c r="AK528" s="121"/>
      <c r="AL528" s="121"/>
      <c r="AM528" s="121"/>
    </row>
    <row r="529" spans="3:39" x14ac:dyDescent="0.25">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c r="AA529" s="121"/>
      <c r="AB529" s="121"/>
      <c r="AC529" s="121"/>
      <c r="AD529" s="121"/>
      <c r="AE529" s="121"/>
      <c r="AF529" s="121"/>
      <c r="AG529" s="121"/>
      <c r="AH529" s="121"/>
      <c r="AI529" s="121"/>
      <c r="AJ529" s="121"/>
      <c r="AK529" s="121"/>
      <c r="AL529" s="121"/>
      <c r="AM529" s="121"/>
    </row>
    <row r="530" spans="3:39" x14ac:dyDescent="0.25">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c r="AA530" s="121"/>
      <c r="AB530" s="121"/>
      <c r="AC530" s="121"/>
      <c r="AD530" s="121"/>
      <c r="AE530" s="121"/>
      <c r="AF530" s="121"/>
      <c r="AG530" s="121"/>
      <c r="AH530" s="121"/>
      <c r="AI530" s="121"/>
      <c r="AJ530" s="121"/>
      <c r="AK530" s="121"/>
      <c r="AL530" s="121"/>
      <c r="AM530" s="121"/>
    </row>
    <row r="531" spans="3:39" x14ac:dyDescent="0.25">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c r="AA531" s="121"/>
      <c r="AB531" s="121"/>
      <c r="AC531" s="121"/>
      <c r="AD531" s="121"/>
      <c r="AE531" s="121"/>
      <c r="AF531" s="121"/>
      <c r="AG531" s="121"/>
      <c r="AH531" s="121"/>
      <c r="AI531" s="121"/>
      <c r="AJ531" s="121"/>
      <c r="AK531" s="121"/>
      <c r="AL531" s="121"/>
      <c r="AM531" s="121"/>
    </row>
    <row r="532" spans="3:39" x14ac:dyDescent="0.25">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c r="AA532" s="121"/>
      <c r="AB532" s="121"/>
      <c r="AC532" s="121"/>
      <c r="AD532" s="121"/>
      <c r="AE532" s="121"/>
      <c r="AF532" s="121"/>
      <c r="AG532" s="121"/>
      <c r="AH532" s="121"/>
      <c r="AI532" s="121"/>
      <c r="AJ532" s="121"/>
      <c r="AK532" s="121"/>
      <c r="AL532" s="121"/>
      <c r="AM532" s="121"/>
    </row>
    <row r="533" spans="3:39" x14ac:dyDescent="0.25">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c r="AA533" s="121"/>
      <c r="AB533" s="121"/>
      <c r="AC533" s="121"/>
      <c r="AD533" s="121"/>
      <c r="AE533" s="121"/>
      <c r="AF533" s="121"/>
      <c r="AG533" s="121"/>
      <c r="AH533" s="121"/>
      <c r="AI533" s="121"/>
      <c r="AJ533" s="121"/>
      <c r="AK533" s="121"/>
      <c r="AL533" s="121"/>
      <c r="AM533" s="121"/>
    </row>
    <row r="534" spans="3:39" x14ac:dyDescent="0.25">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c r="AA534" s="121"/>
      <c r="AB534" s="121"/>
      <c r="AC534" s="121"/>
      <c r="AD534" s="121"/>
      <c r="AE534" s="121"/>
      <c r="AF534" s="121"/>
      <c r="AG534" s="121"/>
      <c r="AH534" s="121"/>
      <c r="AI534" s="121"/>
      <c r="AJ534" s="121"/>
      <c r="AK534" s="121"/>
      <c r="AL534" s="121"/>
      <c r="AM534" s="121"/>
    </row>
    <row r="535" spans="3:39" x14ac:dyDescent="0.25">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c r="AA535" s="121"/>
      <c r="AB535" s="121"/>
      <c r="AC535" s="121"/>
      <c r="AD535" s="121"/>
      <c r="AE535" s="121"/>
      <c r="AF535" s="121"/>
      <c r="AG535" s="121"/>
      <c r="AH535" s="121"/>
      <c r="AI535" s="121"/>
      <c r="AJ535" s="121"/>
      <c r="AK535" s="121"/>
      <c r="AL535" s="121"/>
      <c r="AM535" s="121"/>
    </row>
    <row r="536" spans="3:39" x14ac:dyDescent="0.25">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c r="AA536" s="121"/>
      <c r="AB536" s="121"/>
      <c r="AC536" s="121"/>
      <c r="AD536" s="121"/>
      <c r="AE536" s="121"/>
      <c r="AF536" s="121"/>
      <c r="AG536" s="121"/>
      <c r="AH536" s="121"/>
      <c r="AI536" s="121"/>
      <c r="AJ536" s="121"/>
      <c r="AK536" s="121"/>
      <c r="AL536" s="121"/>
      <c r="AM536" s="121"/>
    </row>
    <row r="537" spans="3:39" x14ac:dyDescent="0.25">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c r="AA537" s="121"/>
      <c r="AB537" s="121"/>
      <c r="AC537" s="121"/>
      <c r="AD537" s="121"/>
      <c r="AE537" s="121"/>
      <c r="AF537" s="121"/>
      <c r="AG537" s="121"/>
      <c r="AH537" s="121"/>
      <c r="AI537" s="121"/>
      <c r="AJ537" s="121"/>
      <c r="AK537" s="121"/>
      <c r="AL537" s="121"/>
      <c r="AM537" s="121"/>
    </row>
    <row r="538" spans="3:39" x14ac:dyDescent="0.25">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c r="AA538" s="121"/>
      <c r="AB538" s="121"/>
      <c r="AC538" s="121"/>
      <c r="AD538" s="121"/>
      <c r="AE538" s="121"/>
      <c r="AF538" s="121"/>
      <c r="AG538" s="121"/>
      <c r="AH538" s="121"/>
      <c r="AI538" s="121"/>
      <c r="AJ538" s="121"/>
      <c r="AK538" s="121"/>
      <c r="AL538" s="121"/>
      <c r="AM538" s="121"/>
    </row>
    <row r="539" spans="3:39" x14ac:dyDescent="0.25">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c r="AA539" s="121"/>
      <c r="AB539" s="121"/>
      <c r="AC539" s="121"/>
      <c r="AD539" s="121"/>
      <c r="AE539" s="121"/>
      <c r="AF539" s="121"/>
      <c r="AG539" s="121"/>
      <c r="AH539" s="121"/>
      <c r="AI539" s="121"/>
      <c r="AJ539" s="121"/>
      <c r="AK539" s="121"/>
      <c r="AL539" s="121"/>
      <c r="AM539" s="121"/>
    </row>
    <row r="540" spans="3:39" x14ac:dyDescent="0.25">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c r="AA540" s="121"/>
      <c r="AB540" s="121"/>
      <c r="AC540" s="121"/>
      <c r="AD540" s="121"/>
      <c r="AE540" s="121"/>
      <c r="AF540" s="121"/>
      <c r="AG540" s="121"/>
      <c r="AH540" s="121"/>
      <c r="AI540" s="121"/>
      <c r="AJ540" s="121"/>
      <c r="AK540" s="121"/>
      <c r="AL540" s="121"/>
      <c r="AM540" s="121"/>
    </row>
    <row r="541" spans="3:39" x14ac:dyDescent="0.25">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c r="AA541" s="121"/>
      <c r="AB541" s="121"/>
      <c r="AC541" s="121"/>
      <c r="AD541" s="121"/>
      <c r="AE541" s="121"/>
      <c r="AF541" s="121"/>
      <c r="AG541" s="121"/>
      <c r="AH541" s="121"/>
      <c r="AI541" s="121"/>
      <c r="AJ541" s="121"/>
      <c r="AK541" s="121"/>
      <c r="AL541" s="121"/>
      <c r="AM541" s="121"/>
    </row>
    <row r="542" spans="3:39" x14ac:dyDescent="0.25">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c r="AA542" s="121"/>
      <c r="AB542" s="121"/>
      <c r="AC542" s="121"/>
      <c r="AD542" s="121"/>
      <c r="AE542" s="121"/>
      <c r="AF542" s="121"/>
      <c r="AG542" s="121"/>
      <c r="AH542" s="121"/>
      <c r="AI542" s="121"/>
      <c r="AJ542" s="121"/>
      <c r="AK542" s="121"/>
      <c r="AL542" s="121"/>
      <c r="AM542" s="121"/>
    </row>
    <row r="543" spans="3:39" x14ac:dyDescent="0.25">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c r="AA543" s="121"/>
      <c r="AB543" s="121"/>
      <c r="AC543" s="121"/>
      <c r="AD543" s="121"/>
      <c r="AE543" s="121"/>
      <c r="AF543" s="121"/>
      <c r="AG543" s="121"/>
      <c r="AH543" s="121"/>
      <c r="AI543" s="121"/>
      <c r="AJ543" s="121"/>
      <c r="AK543" s="121"/>
      <c r="AL543" s="121"/>
      <c r="AM543" s="121"/>
    </row>
    <row r="544" spans="3:39" x14ac:dyDescent="0.25">
      <c r="C544" s="121"/>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c r="AA544" s="121"/>
      <c r="AB544" s="121"/>
      <c r="AC544" s="121"/>
      <c r="AD544" s="121"/>
      <c r="AE544" s="121"/>
      <c r="AF544" s="121"/>
      <c r="AG544" s="121"/>
      <c r="AH544" s="121"/>
      <c r="AI544" s="121"/>
      <c r="AJ544" s="121"/>
      <c r="AK544" s="121"/>
      <c r="AL544" s="121"/>
      <c r="AM544" s="121"/>
    </row>
    <row r="545" spans="3:39" x14ac:dyDescent="0.25">
      <c r="C545" s="121"/>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c r="AA545" s="121"/>
      <c r="AB545" s="121"/>
      <c r="AC545" s="121"/>
      <c r="AD545" s="121"/>
      <c r="AE545" s="121"/>
      <c r="AF545" s="121"/>
      <c r="AG545" s="121"/>
      <c r="AH545" s="121"/>
      <c r="AI545" s="121"/>
      <c r="AJ545" s="121"/>
      <c r="AK545" s="121"/>
      <c r="AL545" s="121"/>
      <c r="AM545" s="121"/>
    </row>
    <row r="546" spans="3:39" x14ac:dyDescent="0.25">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c r="AA546" s="121"/>
      <c r="AB546" s="121"/>
      <c r="AC546" s="121"/>
      <c r="AD546" s="121"/>
      <c r="AE546" s="121"/>
      <c r="AF546" s="121"/>
      <c r="AG546" s="121"/>
      <c r="AH546" s="121"/>
      <c r="AI546" s="121"/>
      <c r="AJ546" s="121"/>
      <c r="AK546" s="121"/>
      <c r="AL546" s="121"/>
      <c r="AM546" s="121"/>
    </row>
    <row r="547" spans="3:39" x14ac:dyDescent="0.25">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c r="AA547" s="121"/>
      <c r="AB547" s="121"/>
      <c r="AC547" s="121"/>
      <c r="AD547" s="121"/>
      <c r="AE547" s="121"/>
      <c r="AF547" s="121"/>
      <c r="AG547" s="121"/>
      <c r="AH547" s="121"/>
      <c r="AI547" s="121"/>
      <c r="AJ547" s="121"/>
      <c r="AK547" s="121"/>
      <c r="AL547" s="121"/>
      <c r="AM547" s="121"/>
    </row>
    <row r="548" spans="3:39" x14ac:dyDescent="0.25">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c r="AA548" s="121"/>
      <c r="AB548" s="121"/>
      <c r="AC548" s="121"/>
      <c r="AD548" s="121"/>
      <c r="AE548" s="121"/>
      <c r="AF548" s="121"/>
      <c r="AG548" s="121"/>
      <c r="AH548" s="121"/>
      <c r="AI548" s="121"/>
      <c r="AJ548" s="121"/>
      <c r="AK548" s="121"/>
      <c r="AL548" s="121"/>
      <c r="AM548" s="121"/>
    </row>
    <row r="549" spans="3:39" x14ac:dyDescent="0.25">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c r="AA549" s="121"/>
      <c r="AB549" s="121"/>
      <c r="AC549" s="121"/>
      <c r="AD549" s="121"/>
      <c r="AE549" s="121"/>
      <c r="AF549" s="121"/>
      <c r="AG549" s="121"/>
      <c r="AH549" s="121"/>
      <c r="AI549" s="121"/>
      <c r="AJ549" s="121"/>
      <c r="AK549" s="121"/>
      <c r="AL549" s="121"/>
      <c r="AM549" s="121"/>
    </row>
    <row r="550" spans="3:39" x14ac:dyDescent="0.25">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c r="AA550" s="121"/>
      <c r="AB550" s="121"/>
      <c r="AC550" s="121"/>
      <c r="AD550" s="121"/>
      <c r="AE550" s="121"/>
      <c r="AF550" s="121"/>
      <c r="AG550" s="121"/>
      <c r="AH550" s="121"/>
      <c r="AI550" s="121"/>
      <c r="AJ550" s="121"/>
      <c r="AK550" s="121"/>
      <c r="AL550" s="121"/>
      <c r="AM550" s="121"/>
    </row>
    <row r="551" spans="3:39" x14ac:dyDescent="0.25">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c r="AA551" s="121"/>
      <c r="AB551" s="121"/>
      <c r="AC551" s="121"/>
      <c r="AD551" s="121"/>
      <c r="AE551" s="121"/>
      <c r="AF551" s="121"/>
      <c r="AG551" s="121"/>
      <c r="AH551" s="121"/>
      <c r="AI551" s="121"/>
      <c r="AJ551" s="121"/>
      <c r="AK551" s="121"/>
      <c r="AL551" s="121"/>
      <c r="AM551" s="121"/>
    </row>
    <row r="552" spans="3:39" x14ac:dyDescent="0.25">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c r="AA552" s="121"/>
      <c r="AB552" s="121"/>
      <c r="AC552" s="121"/>
      <c r="AD552" s="121"/>
      <c r="AE552" s="121"/>
      <c r="AF552" s="121"/>
      <c r="AG552" s="121"/>
      <c r="AH552" s="121"/>
      <c r="AI552" s="121"/>
      <c r="AJ552" s="121"/>
      <c r="AK552" s="121"/>
      <c r="AL552" s="121"/>
      <c r="AM552" s="121"/>
    </row>
    <row r="553" spans="3:39" x14ac:dyDescent="0.25">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c r="AA553" s="121"/>
      <c r="AB553" s="121"/>
      <c r="AC553" s="121"/>
      <c r="AD553" s="121"/>
      <c r="AE553" s="121"/>
      <c r="AF553" s="121"/>
      <c r="AG553" s="121"/>
      <c r="AH553" s="121"/>
      <c r="AI553" s="121"/>
      <c r="AJ553" s="121"/>
      <c r="AK553" s="121"/>
      <c r="AL553" s="121"/>
      <c r="AM553" s="121"/>
    </row>
    <row r="554" spans="3:39" x14ac:dyDescent="0.25">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c r="AA554" s="121"/>
      <c r="AB554" s="121"/>
      <c r="AC554" s="121"/>
      <c r="AD554" s="121"/>
      <c r="AE554" s="121"/>
      <c r="AF554" s="121"/>
      <c r="AG554" s="121"/>
      <c r="AH554" s="121"/>
      <c r="AI554" s="121"/>
      <c r="AJ554" s="121"/>
      <c r="AK554" s="121"/>
      <c r="AL554" s="121"/>
      <c r="AM554" s="121"/>
    </row>
    <row r="555" spans="3:39" x14ac:dyDescent="0.25">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c r="AA555" s="121"/>
      <c r="AB555" s="121"/>
      <c r="AC555" s="121"/>
      <c r="AD555" s="121"/>
      <c r="AE555" s="121"/>
      <c r="AF555" s="121"/>
      <c r="AG555" s="121"/>
      <c r="AH555" s="121"/>
      <c r="AI555" s="121"/>
      <c r="AJ555" s="121"/>
      <c r="AK555" s="121"/>
      <c r="AL555" s="121"/>
      <c r="AM555" s="121"/>
    </row>
    <row r="556" spans="3:39" x14ac:dyDescent="0.25">
      <c r="C556" s="121"/>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c r="AA556" s="121"/>
      <c r="AB556" s="121"/>
      <c r="AC556" s="121"/>
      <c r="AD556" s="121"/>
      <c r="AE556" s="121"/>
      <c r="AF556" s="121"/>
      <c r="AG556" s="121"/>
      <c r="AH556" s="121"/>
      <c r="AI556" s="121"/>
      <c r="AJ556" s="121"/>
      <c r="AK556" s="121"/>
      <c r="AL556" s="121"/>
      <c r="AM556" s="121"/>
    </row>
    <row r="557" spans="3:39" x14ac:dyDescent="0.25">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c r="AA557" s="121"/>
      <c r="AB557" s="121"/>
      <c r="AC557" s="121"/>
      <c r="AD557" s="121"/>
      <c r="AE557" s="121"/>
      <c r="AF557" s="121"/>
      <c r="AG557" s="121"/>
      <c r="AH557" s="121"/>
      <c r="AI557" s="121"/>
      <c r="AJ557" s="121"/>
      <c r="AK557" s="121"/>
      <c r="AL557" s="121"/>
      <c r="AM557" s="121"/>
    </row>
    <row r="558" spans="3:39" x14ac:dyDescent="0.25">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c r="AA558" s="121"/>
      <c r="AB558" s="121"/>
      <c r="AC558" s="121"/>
      <c r="AD558" s="121"/>
      <c r="AE558" s="121"/>
      <c r="AF558" s="121"/>
      <c r="AG558" s="121"/>
      <c r="AH558" s="121"/>
      <c r="AI558" s="121"/>
      <c r="AJ558" s="121"/>
      <c r="AK558" s="121"/>
      <c r="AL558" s="121"/>
      <c r="AM558" s="121"/>
    </row>
    <row r="559" spans="3:39" x14ac:dyDescent="0.25">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c r="AA559" s="121"/>
      <c r="AB559" s="121"/>
      <c r="AC559" s="121"/>
      <c r="AD559" s="121"/>
      <c r="AE559" s="121"/>
      <c r="AF559" s="121"/>
      <c r="AG559" s="121"/>
      <c r="AH559" s="121"/>
      <c r="AI559" s="121"/>
      <c r="AJ559" s="121"/>
      <c r="AK559" s="121"/>
      <c r="AL559" s="121"/>
      <c r="AM559" s="121"/>
    </row>
    <row r="560" spans="3:39" x14ac:dyDescent="0.25">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c r="AH560" s="121"/>
      <c r="AI560" s="121"/>
      <c r="AJ560" s="121"/>
      <c r="AK560" s="121"/>
      <c r="AL560" s="121"/>
      <c r="AM560" s="121"/>
    </row>
    <row r="561" spans="3:39" x14ac:dyDescent="0.25">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c r="AA561" s="121"/>
      <c r="AB561" s="121"/>
      <c r="AC561" s="121"/>
      <c r="AD561" s="121"/>
      <c r="AE561" s="121"/>
      <c r="AF561" s="121"/>
      <c r="AG561" s="121"/>
      <c r="AH561" s="121"/>
      <c r="AI561" s="121"/>
      <c r="AJ561" s="121"/>
      <c r="AK561" s="121"/>
      <c r="AL561" s="121"/>
      <c r="AM561" s="121"/>
    </row>
    <row r="562" spans="3:39" x14ac:dyDescent="0.25">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c r="AA562" s="121"/>
      <c r="AB562" s="121"/>
      <c r="AC562" s="121"/>
      <c r="AD562" s="121"/>
      <c r="AE562" s="121"/>
      <c r="AF562" s="121"/>
      <c r="AG562" s="121"/>
      <c r="AH562" s="121"/>
      <c r="AI562" s="121"/>
      <c r="AJ562" s="121"/>
      <c r="AK562" s="121"/>
      <c r="AL562" s="121"/>
      <c r="AM562" s="121"/>
    </row>
    <row r="563" spans="3:39" x14ac:dyDescent="0.25">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c r="AA563" s="121"/>
      <c r="AB563" s="121"/>
      <c r="AC563" s="121"/>
      <c r="AD563" s="121"/>
      <c r="AE563" s="121"/>
      <c r="AF563" s="121"/>
      <c r="AG563" s="121"/>
      <c r="AH563" s="121"/>
      <c r="AI563" s="121"/>
      <c r="AJ563" s="121"/>
      <c r="AK563" s="121"/>
      <c r="AL563" s="121"/>
      <c r="AM563" s="121"/>
    </row>
    <row r="564" spans="3:39" x14ac:dyDescent="0.25">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c r="AA564" s="121"/>
      <c r="AB564" s="121"/>
      <c r="AC564" s="121"/>
      <c r="AD564" s="121"/>
      <c r="AE564" s="121"/>
      <c r="AF564" s="121"/>
      <c r="AG564" s="121"/>
      <c r="AH564" s="121"/>
      <c r="AI564" s="121"/>
      <c r="AJ564" s="121"/>
      <c r="AK564" s="121"/>
      <c r="AL564" s="121"/>
      <c r="AM564" s="121"/>
    </row>
    <row r="565" spans="3:39" x14ac:dyDescent="0.25">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c r="AA565" s="121"/>
      <c r="AB565" s="121"/>
      <c r="AC565" s="121"/>
      <c r="AD565" s="121"/>
      <c r="AE565" s="121"/>
      <c r="AF565" s="121"/>
      <c r="AG565" s="121"/>
      <c r="AH565" s="121"/>
      <c r="AI565" s="121"/>
      <c r="AJ565" s="121"/>
      <c r="AK565" s="121"/>
      <c r="AL565" s="121"/>
      <c r="AM565" s="121"/>
    </row>
    <row r="566" spans="3:39" x14ac:dyDescent="0.25">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c r="AA566" s="121"/>
      <c r="AB566" s="121"/>
      <c r="AC566" s="121"/>
      <c r="AD566" s="121"/>
      <c r="AE566" s="121"/>
      <c r="AF566" s="121"/>
      <c r="AG566" s="121"/>
      <c r="AH566" s="121"/>
      <c r="AI566" s="121"/>
      <c r="AJ566" s="121"/>
      <c r="AK566" s="121"/>
      <c r="AL566" s="121"/>
      <c r="AM566" s="121"/>
    </row>
    <row r="567" spans="3:39" x14ac:dyDescent="0.25">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c r="AA567" s="121"/>
      <c r="AB567" s="121"/>
      <c r="AC567" s="121"/>
      <c r="AD567" s="121"/>
      <c r="AE567" s="121"/>
      <c r="AF567" s="121"/>
      <c r="AG567" s="121"/>
      <c r="AH567" s="121"/>
      <c r="AI567" s="121"/>
      <c r="AJ567" s="121"/>
      <c r="AK567" s="121"/>
      <c r="AL567" s="121"/>
      <c r="AM567" s="121"/>
    </row>
    <row r="568" spans="3:39" x14ac:dyDescent="0.25">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c r="AA568" s="121"/>
      <c r="AB568" s="121"/>
      <c r="AC568" s="121"/>
      <c r="AD568" s="121"/>
      <c r="AE568" s="121"/>
      <c r="AF568" s="121"/>
      <c r="AG568" s="121"/>
      <c r="AH568" s="121"/>
      <c r="AI568" s="121"/>
      <c r="AJ568" s="121"/>
      <c r="AK568" s="121"/>
      <c r="AL568" s="121"/>
      <c r="AM568" s="121"/>
    </row>
    <row r="569" spans="3:39" x14ac:dyDescent="0.25">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c r="AA569" s="121"/>
      <c r="AB569" s="121"/>
      <c r="AC569" s="121"/>
      <c r="AD569" s="121"/>
      <c r="AE569" s="121"/>
      <c r="AF569" s="121"/>
      <c r="AG569" s="121"/>
      <c r="AH569" s="121"/>
      <c r="AI569" s="121"/>
      <c r="AJ569" s="121"/>
      <c r="AK569" s="121"/>
      <c r="AL569" s="121"/>
      <c r="AM569" s="121"/>
    </row>
    <row r="570" spans="3:39" x14ac:dyDescent="0.25">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c r="AA570" s="121"/>
      <c r="AB570" s="121"/>
      <c r="AC570" s="121"/>
      <c r="AD570" s="121"/>
      <c r="AE570" s="121"/>
      <c r="AF570" s="121"/>
      <c r="AG570" s="121"/>
      <c r="AH570" s="121"/>
      <c r="AI570" s="121"/>
      <c r="AJ570" s="121"/>
      <c r="AK570" s="121"/>
      <c r="AL570" s="121"/>
      <c r="AM570" s="121"/>
    </row>
    <row r="571" spans="3:39" x14ac:dyDescent="0.25">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c r="AA571" s="121"/>
      <c r="AB571" s="121"/>
      <c r="AC571" s="121"/>
      <c r="AD571" s="121"/>
      <c r="AE571" s="121"/>
      <c r="AF571" s="121"/>
      <c r="AG571" s="121"/>
      <c r="AH571" s="121"/>
      <c r="AI571" s="121"/>
      <c r="AJ571" s="121"/>
      <c r="AK571" s="121"/>
      <c r="AL571" s="121"/>
      <c r="AM571" s="121"/>
    </row>
    <row r="572" spans="3:39" x14ac:dyDescent="0.25">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c r="AA572" s="121"/>
      <c r="AB572" s="121"/>
      <c r="AC572" s="121"/>
      <c r="AD572" s="121"/>
      <c r="AE572" s="121"/>
      <c r="AF572" s="121"/>
      <c r="AG572" s="121"/>
      <c r="AH572" s="121"/>
      <c r="AI572" s="121"/>
      <c r="AJ572" s="121"/>
      <c r="AK572" s="121"/>
      <c r="AL572" s="121"/>
      <c r="AM572" s="121"/>
    </row>
    <row r="573" spans="3:39" x14ac:dyDescent="0.25">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c r="AA573" s="121"/>
      <c r="AB573" s="121"/>
      <c r="AC573" s="121"/>
      <c r="AD573" s="121"/>
      <c r="AE573" s="121"/>
      <c r="AF573" s="121"/>
      <c r="AG573" s="121"/>
      <c r="AH573" s="121"/>
      <c r="AI573" s="121"/>
      <c r="AJ573" s="121"/>
      <c r="AK573" s="121"/>
      <c r="AL573" s="121"/>
      <c r="AM573" s="121"/>
    </row>
    <row r="574" spans="3:39" x14ac:dyDescent="0.25">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c r="AA574" s="121"/>
      <c r="AB574" s="121"/>
      <c r="AC574" s="121"/>
      <c r="AD574" s="121"/>
      <c r="AE574" s="121"/>
      <c r="AF574" s="121"/>
      <c r="AG574" s="121"/>
      <c r="AH574" s="121"/>
      <c r="AI574" s="121"/>
      <c r="AJ574" s="121"/>
      <c r="AK574" s="121"/>
      <c r="AL574" s="121"/>
      <c r="AM574" s="121"/>
    </row>
    <row r="575" spans="3:39" x14ac:dyDescent="0.25">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c r="AA575" s="121"/>
      <c r="AB575" s="121"/>
      <c r="AC575" s="121"/>
      <c r="AD575" s="121"/>
      <c r="AE575" s="121"/>
      <c r="AF575" s="121"/>
      <c r="AG575" s="121"/>
      <c r="AH575" s="121"/>
      <c r="AI575" s="121"/>
      <c r="AJ575" s="121"/>
      <c r="AK575" s="121"/>
      <c r="AL575" s="121"/>
      <c r="AM575" s="121"/>
    </row>
    <row r="576" spans="3:39" x14ac:dyDescent="0.25">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c r="AA576" s="121"/>
      <c r="AB576" s="121"/>
      <c r="AC576" s="121"/>
      <c r="AD576" s="121"/>
      <c r="AE576" s="121"/>
      <c r="AF576" s="121"/>
      <c r="AG576" s="121"/>
      <c r="AH576" s="121"/>
      <c r="AI576" s="121"/>
      <c r="AJ576" s="121"/>
      <c r="AK576" s="121"/>
      <c r="AL576" s="121"/>
      <c r="AM576" s="121"/>
    </row>
    <row r="577" spans="3:39" x14ac:dyDescent="0.25">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c r="AA577" s="121"/>
      <c r="AB577" s="121"/>
      <c r="AC577" s="121"/>
      <c r="AD577" s="121"/>
      <c r="AE577" s="121"/>
      <c r="AF577" s="121"/>
      <c r="AG577" s="121"/>
      <c r="AH577" s="121"/>
      <c r="AI577" s="121"/>
      <c r="AJ577" s="121"/>
      <c r="AK577" s="121"/>
      <c r="AL577" s="121"/>
      <c r="AM577" s="121"/>
    </row>
    <row r="578" spans="3:39" x14ac:dyDescent="0.25">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c r="AA578" s="121"/>
      <c r="AB578" s="121"/>
      <c r="AC578" s="121"/>
      <c r="AD578" s="121"/>
      <c r="AE578" s="121"/>
      <c r="AF578" s="121"/>
      <c r="AG578" s="121"/>
      <c r="AH578" s="121"/>
      <c r="AI578" s="121"/>
      <c r="AJ578" s="121"/>
      <c r="AK578" s="121"/>
      <c r="AL578" s="121"/>
      <c r="AM578" s="121"/>
    </row>
    <row r="579" spans="3:39" x14ac:dyDescent="0.25">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c r="AA579" s="121"/>
      <c r="AB579" s="121"/>
      <c r="AC579" s="121"/>
      <c r="AD579" s="121"/>
      <c r="AE579" s="121"/>
      <c r="AF579" s="121"/>
      <c r="AG579" s="121"/>
      <c r="AH579" s="121"/>
      <c r="AI579" s="121"/>
      <c r="AJ579" s="121"/>
      <c r="AK579" s="121"/>
      <c r="AL579" s="121"/>
      <c r="AM579" s="121"/>
    </row>
    <row r="580" spans="3:39" x14ac:dyDescent="0.25">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c r="AA580" s="121"/>
      <c r="AB580" s="121"/>
      <c r="AC580" s="121"/>
      <c r="AD580" s="121"/>
      <c r="AE580" s="121"/>
      <c r="AF580" s="121"/>
      <c r="AG580" s="121"/>
      <c r="AH580" s="121"/>
      <c r="AI580" s="121"/>
      <c r="AJ580" s="121"/>
      <c r="AK580" s="121"/>
      <c r="AL580" s="121"/>
      <c r="AM580" s="121"/>
    </row>
    <row r="581" spans="3:39" x14ac:dyDescent="0.25">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c r="AA581" s="121"/>
      <c r="AB581" s="121"/>
      <c r="AC581" s="121"/>
      <c r="AD581" s="121"/>
      <c r="AE581" s="121"/>
      <c r="AF581" s="121"/>
      <c r="AG581" s="121"/>
      <c r="AH581" s="121"/>
      <c r="AI581" s="121"/>
      <c r="AJ581" s="121"/>
      <c r="AK581" s="121"/>
      <c r="AL581" s="121"/>
      <c r="AM581" s="121"/>
    </row>
    <row r="582" spans="3:39" x14ac:dyDescent="0.25">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c r="AA582" s="121"/>
      <c r="AB582" s="121"/>
      <c r="AC582" s="121"/>
      <c r="AD582" s="121"/>
      <c r="AE582" s="121"/>
      <c r="AF582" s="121"/>
      <c r="AG582" s="121"/>
      <c r="AH582" s="121"/>
      <c r="AI582" s="121"/>
      <c r="AJ582" s="121"/>
      <c r="AK582" s="121"/>
      <c r="AL582" s="121"/>
      <c r="AM582" s="121"/>
    </row>
    <row r="583" spans="3:39" x14ac:dyDescent="0.25">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c r="AA583" s="121"/>
      <c r="AB583" s="121"/>
      <c r="AC583" s="121"/>
      <c r="AD583" s="121"/>
      <c r="AE583" s="121"/>
      <c r="AF583" s="121"/>
      <c r="AG583" s="121"/>
      <c r="AH583" s="121"/>
      <c r="AI583" s="121"/>
      <c r="AJ583" s="121"/>
      <c r="AK583" s="121"/>
      <c r="AL583" s="121"/>
      <c r="AM583" s="121"/>
    </row>
    <row r="584" spans="3:39" x14ac:dyDescent="0.25">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c r="AA584" s="121"/>
      <c r="AB584" s="121"/>
      <c r="AC584" s="121"/>
      <c r="AD584" s="121"/>
      <c r="AE584" s="121"/>
      <c r="AF584" s="121"/>
      <c r="AG584" s="121"/>
      <c r="AH584" s="121"/>
      <c r="AI584" s="121"/>
      <c r="AJ584" s="121"/>
      <c r="AK584" s="121"/>
      <c r="AL584" s="121"/>
      <c r="AM584" s="121"/>
    </row>
    <row r="585" spans="3:39" x14ac:dyDescent="0.25">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c r="AA585" s="121"/>
      <c r="AB585" s="121"/>
      <c r="AC585" s="121"/>
      <c r="AD585" s="121"/>
      <c r="AE585" s="121"/>
      <c r="AF585" s="121"/>
      <c r="AG585" s="121"/>
      <c r="AH585" s="121"/>
      <c r="AI585" s="121"/>
      <c r="AJ585" s="121"/>
      <c r="AK585" s="121"/>
      <c r="AL585" s="121"/>
      <c r="AM585" s="121"/>
    </row>
    <row r="586" spans="3:39" x14ac:dyDescent="0.25">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c r="AA586" s="121"/>
      <c r="AB586" s="121"/>
      <c r="AC586" s="121"/>
      <c r="AD586" s="121"/>
      <c r="AE586" s="121"/>
      <c r="AF586" s="121"/>
      <c r="AG586" s="121"/>
      <c r="AH586" s="121"/>
      <c r="AI586" s="121"/>
      <c r="AJ586" s="121"/>
      <c r="AK586" s="121"/>
      <c r="AL586" s="121"/>
      <c r="AM586" s="121"/>
    </row>
    <row r="587" spans="3:39" x14ac:dyDescent="0.25">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c r="AA587" s="121"/>
      <c r="AB587" s="121"/>
      <c r="AC587" s="121"/>
      <c r="AD587" s="121"/>
      <c r="AE587" s="121"/>
      <c r="AF587" s="121"/>
      <c r="AG587" s="121"/>
      <c r="AH587" s="121"/>
      <c r="AI587" s="121"/>
      <c r="AJ587" s="121"/>
      <c r="AK587" s="121"/>
      <c r="AL587" s="121"/>
      <c r="AM587" s="121"/>
    </row>
    <row r="588" spans="3:39" x14ac:dyDescent="0.25">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c r="AA588" s="121"/>
      <c r="AB588" s="121"/>
      <c r="AC588" s="121"/>
      <c r="AD588" s="121"/>
      <c r="AE588" s="121"/>
      <c r="AF588" s="121"/>
      <c r="AG588" s="121"/>
      <c r="AH588" s="121"/>
      <c r="AI588" s="121"/>
      <c r="AJ588" s="121"/>
      <c r="AK588" s="121"/>
      <c r="AL588" s="121"/>
      <c r="AM588" s="121"/>
    </row>
    <row r="589" spans="3:39" x14ac:dyDescent="0.25">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c r="AA589" s="121"/>
      <c r="AB589" s="121"/>
      <c r="AC589" s="121"/>
      <c r="AD589" s="121"/>
      <c r="AE589" s="121"/>
      <c r="AF589" s="121"/>
      <c r="AG589" s="121"/>
      <c r="AH589" s="121"/>
      <c r="AI589" s="121"/>
      <c r="AJ589" s="121"/>
      <c r="AK589" s="121"/>
      <c r="AL589" s="121"/>
      <c r="AM589" s="121"/>
    </row>
    <row r="590" spans="3:39" x14ac:dyDescent="0.25">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c r="AA590" s="121"/>
      <c r="AB590" s="121"/>
      <c r="AC590" s="121"/>
      <c r="AD590" s="121"/>
      <c r="AE590" s="121"/>
      <c r="AF590" s="121"/>
      <c r="AG590" s="121"/>
      <c r="AH590" s="121"/>
      <c r="AI590" s="121"/>
      <c r="AJ590" s="121"/>
      <c r="AK590" s="121"/>
      <c r="AL590" s="121"/>
      <c r="AM590" s="121"/>
    </row>
    <row r="591" spans="3:39" x14ac:dyDescent="0.25">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c r="AH591" s="121"/>
      <c r="AI591" s="121"/>
      <c r="AJ591" s="121"/>
      <c r="AK591" s="121"/>
      <c r="AL591" s="121"/>
      <c r="AM591" s="121"/>
    </row>
    <row r="592" spans="3:39" x14ac:dyDescent="0.25">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c r="AH592" s="121"/>
      <c r="AI592" s="121"/>
      <c r="AJ592" s="121"/>
      <c r="AK592" s="121"/>
      <c r="AL592" s="121"/>
      <c r="AM592" s="121"/>
    </row>
    <row r="593" spans="3:39" x14ac:dyDescent="0.25">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c r="AH593" s="121"/>
      <c r="AI593" s="121"/>
      <c r="AJ593" s="121"/>
      <c r="AK593" s="121"/>
      <c r="AL593" s="121"/>
      <c r="AM593" s="121"/>
    </row>
    <row r="594" spans="3:39" x14ac:dyDescent="0.25">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c r="AA594" s="121"/>
      <c r="AB594" s="121"/>
      <c r="AC594" s="121"/>
      <c r="AD594" s="121"/>
      <c r="AE594" s="121"/>
      <c r="AF594" s="121"/>
      <c r="AG594" s="121"/>
      <c r="AH594" s="121"/>
      <c r="AI594" s="121"/>
      <c r="AJ594" s="121"/>
      <c r="AK594" s="121"/>
      <c r="AL594" s="121"/>
      <c r="AM594" s="121"/>
    </row>
    <row r="595" spans="3:39" x14ac:dyDescent="0.25">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c r="AA595" s="121"/>
      <c r="AB595" s="121"/>
      <c r="AC595" s="121"/>
      <c r="AD595" s="121"/>
      <c r="AE595" s="121"/>
      <c r="AF595" s="121"/>
      <c r="AG595" s="121"/>
      <c r="AH595" s="121"/>
      <c r="AI595" s="121"/>
      <c r="AJ595" s="121"/>
      <c r="AK595" s="121"/>
      <c r="AL595" s="121"/>
      <c r="AM595" s="121"/>
    </row>
    <row r="596" spans="3:39" x14ac:dyDescent="0.25">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c r="AA596" s="121"/>
      <c r="AB596" s="121"/>
      <c r="AC596" s="121"/>
      <c r="AD596" s="121"/>
      <c r="AE596" s="121"/>
      <c r="AF596" s="121"/>
      <c r="AG596" s="121"/>
      <c r="AH596" s="121"/>
      <c r="AI596" s="121"/>
      <c r="AJ596" s="121"/>
      <c r="AK596" s="121"/>
      <c r="AL596" s="121"/>
      <c r="AM596" s="121"/>
    </row>
    <row r="597" spans="3:39" x14ac:dyDescent="0.25">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c r="AA597" s="121"/>
      <c r="AB597" s="121"/>
      <c r="AC597" s="121"/>
      <c r="AD597" s="121"/>
      <c r="AE597" s="121"/>
      <c r="AF597" s="121"/>
      <c r="AG597" s="121"/>
      <c r="AH597" s="121"/>
      <c r="AI597" s="121"/>
      <c r="AJ597" s="121"/>
      <c r="AK597" s="121"/>
      <c r="AL597" s="121"/>
      <c r="AM597" s="121"/>
    </row>
    <row r="598" spans="3:39" x14ac:dyDescent="0.25">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c r="AA598" s="121"/>
      <c r="AB598" s="121"/>
      <c r="AC598" s="121"/>
      <c r="AD598" s="121"/>
      <c r="AE598" s="121"/>
      <c r="AF598" s="121"/>
      <c r="AG598" s="121"/>
      <c r="AH598" s="121"/>
      <c r="AI598" s="121"/>
      <c r="AJ598" s="121"/>
      <c r="AK598" s="121"/>
      <c r="AL598" s="121"/>
      <c r="AM598" s="121"/>
    </row>
    <row r="599" spans="3:39" x14ac:dyDescent="0.25">
      <c r="C599" s="121"/>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c r="AA599" s="121"/>
      <c r="AB599" s="121"/>
      <c r="AC599" s="121"/>
      <c r="AD599" s="121"/>
      <c r="AE599" s="121"/>
      <c r="AF599" s="121"/>
      <c r="AG599" s="121"/>
      <c r="AH599" s="121"/>
      <c r="AI599" s="121"/>
      <c r="AJ599" s="121"/>
      <c r="AK599" s="121"/>
      <c r="AL599" s="121"/>
      <c r="AM599" s="121"/>
    </row>
    <row r="600" spans="3:39" x14ac:dyDescent="0.25">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c r="AA600" s="121"/>
      <c r="AB600" s="121"/>
      <c r="AC600" s="121"/>
      <c r="AD600" s="121"/>
      <c r="AE600" s="121"/>
      <c r="AF600" s="121"/>
      <c r="AG600" s="121"/>
      <c r="AH600" s="121"/>
      <c r="AI600" s="121"/>
      <c r="AJ600" s="121"/>
      <c r="AK600" s="121"/>
      <c r="AL600" s="121"/>
      <c r="AM600" s="121"/>
    </row>
    <row r="601" spans="3:39" x14ac:dyDescent="0.25">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c r="AA601" s="121"/>
      <c r="AB601" s="121"/>
      <c r="AC601" s="121"/>
      <c r="AD601" s="121"/>
      <c r="AE601" s="121"/>
      <c r="AF601" s="121"/>
      <c r="AG601" s="121"/>
      <c r="AH601" s="121"/>
      <c r="AI601" s="121"/>
      <c r="AJ601" s="121"/>
      <c r="AK601" s="121"/>
      <c r="AL601" s="121"/>
      <c r="AM601" s="121"/>
    </row>
    <row r="602" spans="3:39" x14ac:dyDescent="0.25">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c r="AA602" s="121"/>
      <c r="AB602" s="121"/>
      <c r="AC602" s="121"/>
      <c r="AD602" s="121"/>
      <c r="AE602" s="121"/>
      <c r="AF602" s="121"/>
      <c r="AG602" s="121"/>
      <c r="AH602" s="121"/>
      <c r="AI602" s="121"/>
      <c r="AJ602" s="121"/>
      <c r="AK602" s="121"/>
      <c r="AL602" s="121"/>
      <c r="AM602" s="121"/>
    </row>
    <row r="603" spans="3:39" x14ac:dyDescent="0.25">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c r="AA603" s="121"/>
      <c r="AB603" s="121"/>
      <c r="AC603" s="121"/>
      <c r="AD603" s="121"/>
      <c r="AE603" s="121"/>
      <c r="AF603" s="121"/>
      <c r="AG603" s="121"/>
      <c r="AH603" s="121"/>
      <c r="AI603" s="121"/>
      <c r="AJ603" s="121"/>
      <c r="AK603" s="121"/>
      <c r="AL603" s="121"/>
      <c r="AM603" s="121"/>
    </row>
    <row r="604" spans="3:39" x14ac:dyDescent="0.25">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c r="AA604" s="121"/>
      <c r="AB604" s="121"/>
      <c r="AC604" s="121"/>
      <c r="AD604" s="121"/>
      <c r="AE604" s="121"/>
      <c r="AF604" s="121"/>
      <c r="AG604" s="121"/>
      <c r="AH604" s="121"/>
      <c r="AI604" s="121"/>
      <c r="AJ604" s="121"/>
      <c r="AK604" s="121"/>
      <c r="AL604" s="121"/>
      <c r="AM604" s="121"/>
    </row>
    <row r="605" spans="3:39" x14ac:dyDescent="0.25">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c r="AA605" s="121"/>
      <c r="AB605" s="121"/>
      <c r="AC605" s="121"/>
      <c r="AD605" s="121"/>
      <c r="AE605" s="121"/>
      <c r="AF605" s="121"/>
      <c r="AG605" s="121"/>
      <c r="AH605" s="121"/>
      <c r="AI605" s="121"/>
      <c r="AJ605" s="121"/>
      <c r="AK605" s="121"/>
      <c r="AL605" s="121"/>
      <c r="AM605" s="121"/>
    </row>
    <row r="606" spans="3:39" x14ac:dyDescent="0.25">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c r="AA606" s="121"/>
      <c r="AB606" s="121"/>
      <c r="AC606" s="121"/>
      <c r="AD606" s="121"/>
      <c r="AE606" s="121"/>
      <c r="AF606" s="121"/>
      <c r="AG606" s="121"/>
      <c r="AH606" s="121"/>
      <c r="AI606" s="121"/>
      <c r="AJ606" s="121"/>
      <c r="AK606" s="121"/>
      <c r="AL606" s="121"/>
      <c r="AM606" s="121"/>
    </row>
    <row r="607" spans="3:39" x14ac:dyDescent="0.25">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c r="AA607" s="121"/>
      <c r="AB607" s="121"/>
      <c r="AC607" s="121"/>
      <c r="AD607" s="121"/>
      <c r="AE607" s="121"/>
      <c r="AF607" s="121"/>
      <c r="AG607" s="121"/>
      <c r="AH607" s="121"/>
      <c r="AI607" s="121"/>
      <c r="AJ607" s="121"/>
      <c r="AK607" s="121"/>
      <c r="AL607" s="121"/>
      <c r="AM607" s="121"/>
    </row>
    <row r="608" spans="3:39" x14ac:dyDescent="0.25">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row>
    <row r="609" spans="3:39" x14ac:dyDescent="0.25">
      <c r="C609" s="121"/>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c r="AA609" s="121"/>
      <c r="AB609" s="121"/>
      <c r="AC609" s="121"/>
      <c r="AD609" s="121"/>
      <c r="AE609" s="121"/>
      <c r="AF609" s="121"/>
      <c r="AG609" s="121"/>
      <c r="AH609" s="121"/>
      <c r="AI609" s="121"/>
      <c r="AJ609" s="121"/>
      <c r="AK609" s="121"/>
      <c r="AL609" s="121"/>
      <c r="AM609" s="121"/>
    </row>
    <row r="610" spans="3:39" x14ac:dyDescent="0.25">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c r="AA610" s="121"/>
      <c r="AB610" s="121"/>
      <c r="AC610" s="121"/>
      <c r="AD610" s="121"/>
      <c r="AE610" s="121"/>
      <c r="AF610" s="121"/>
      <c r="AG610" s="121"/>
      <c r="AH610" s="121"/>
      <c r="AI610" s="121"/>
      <c r="AJ610" s="121"/>
      <c r="AK610" s="121"/>
      <c r="AL610" s="121"/>
      <c r="AM610" s="121"/>
    </row>
    <row r="611" spans="3:39" x14ac:dyDescent="0.25">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c r="AA611" s="121"/>
      <c r="AB611" s="121"/>
      <c r="AC611" s="121"/>
      <c r="AD611" s="121"/>
      <c r="AE611" s="121"/>
      <c r="AF611" s="121"/>
      <c r="AG611" s="121"/>
      <c r="AH611" s="121"/>
      <c r="AI611" s="121"/>
      <c r="AJ611" s="121"/>
      <c r="AK611" s="121"/>
      <c r="AL611" s="121"/>
      <c r="AM611" s="121"/>
    </row>
    <row r="612" spans="3:39" x14ac:dyDescent="0.25">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c r="AA612" s="121"/>
      <c r="AB612" s="121"/>
      <c r="AC612" s="121"/>
      <c r="AD612" s="121"/>
      <c r="AE612" s="121"/>
      <c r="AF612" s="121"/>
      <c r="AG612" s="121"/>
      <c r="AH612" s="121"/>
      <c r="AI612" s="121"/>
      <c r="AJ612" s="121"/>
      <c r="AK612" s="121"/>
      <c r="AL612" s="121"/>
      <c r="AM612" s="121"/>
    </row>
    <row r="613" spans="3:39" x14ac:dyDescent="0.25">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c r="AA613" s="121"/>
      <c r="AB613" s="121"/>
      <c r="AC613" s="121"/>
      <c r="AD613" s="121"/>
      <c r="AE613" s="121"/>
      <c r="AF613" s="121"/>
      <c r="AG613" s="121"/>
      <c r="AH613" s="121"/>
      <c r="AI613" s="121"/>
      <c r="AJ613" s="121"/>
      <c r="AK613" s="121"/>
      <c r="AL613" s="121"/>
      <c r="AM613" s="121"/>
    </row>
    <row r="614" spans="3:39" x14ac:dyDescent="0.25">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c r="AA614" s="121"/>
      <c r="AB614" s="121"/>
      <c r="AC614" s="121"/>
      <c r="AD614" s="121"/>
      <c r="AE614" s="121"/>
      <c r="AF614" s="121"/>
      <c r="AG614" s="121"/>
      <c r="AH614" s="121"/>
      <c r="AI614" s="121"/>
      <c r="AJ614" s="121"/>
      <c r="AK614" s="121"/>
      <c r="AL614" s="121"/>
      <c r="AM614" s="121"/>
    </row>
    <row r="615" spans="3:39" x14ac:dyDescent="0.25">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c r="AA615" s="121"/>
      <c r="AB615" s="121"/>
      <c r="AC615" s="121"/>
      <c r="AD615" s="121"/>
      <c r="AE615" s="121"/>
      <c r="AF615" s="121"/>
      <c r="AG615" s="121"/>
      <c r="AH615" s="121"/>
      <c r="AI615" s="121"/>
      <c r="AJ615" s="121"/>
      <c r="AK615" s="121"/>
      <c r="AL615" s="121"/>
      <c r="AM615" s="121"/>
    </row>
    <row r="616" spans="3:39" x14ac:dyDescent="0.25">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c r="AA616" s="121"/>
      <c r="AB616" s="121"/>
      <c r="AC616" s="121"/>
      <c r="AD616" s="121"/>
      <c r="AE616" s="121"/>
      <c r="AF616" s="121"/>
      <c r="AG616" s="121"/>
      <c r="AH616" s="121"/>
      <c r="AI616" s="121"/>
      <c r="AJ616" s="121"/>
      <c r="AK616" s="121"/>
      <c r="AL616" s="121"/>
      <c r="AM616" s="121"/>
    </row>
    <row r="617" spans="3:39" x14ac:dyDescent="0.25">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c r="AA617" s="121"/>
      <c r="AB617" s="121"/>
      <c r="AC617" s="121"/>
      <c r="AD617" s="121"/>
      <c r="AE617" s="121"/>
      <c r="AF617" s="121"/>
      <c r="AG617" s="121"/>
      <c r="AH617" s="121"/>
      <c r="AI617" s="121"/>
      <c r="AJ617" s="121"/>
      <c r="AK617" s="121"/>
      <c r="AL617" s="121"/>
      <c r="AM617" s="121"/>
    </row>
    <row r="618" spans="3:39" x14ac:dyDescent="0.25">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c r="AA618" s="121"/>
      <c r="AB618" s="121"/>
      <c r="AC618" s="121"/>
      <c r="AD618" s="121"/>
      <c r="AE618" s="121"/>
      <c r="AF618" s="121"/>
      <c r="AG618" s="121"/>
      <c r="AH618" s="121"/>
      <c r="AI618" s="121"/>
      <c r="AJ618" s="121"/>
      <c r="AK618" s="121"/>
      <c r="AL618" s="121"/>
      <c r="AM618" s="121"/>
    </row>
    <row r="619" spans="3:39" x14ac:dyDescent="0.25">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c r="AA619" s="121"/>
      <c r="AB619" s="121"/>
      <c r="AC619" s="121"/>
      <c r="AD619" s="121"/>
      <c r="AE619" s="121"/>
      <c r="AF619" s="121"/>
      <c r="AG619" s="121"/>
      <c r="AH619" s="121"/>
      <c r="AI619" s="121"/>
      <c r="AJ619" s="121"/>
      <c r="AK619" s="121"/>
      <c r="AL619" s="121"/>
      <c r="AM619" s="121"/>
    </row>
    <row r="620" spans="3:39" x14ac:dyDescent="0.25">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c r="AA620" s="121"/>
      <c r="AB620" s="121"/>
      <c r="AC620" s="121"/>
      <c r="AD620" s="121"/>
      <c r="AE620" s="121"/>
      <c r="AF620" s="121"/>
      <c r="AG620" s="121"/>
      <c r="AH620" s="121"/>
      <c r="AI620" s="121"/>
      <c r="AJ620" s="121"/>
      <c r="AK620" s="121"/>
      <c r="AL620" s="121"/>
      <c r="AM620" s="121"/>
    </row>
    <row r="621" spans="3:39" x14ac:dyDescent="0.25">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c r="AA621" s="121"/>
      <c r="AB621" s="121"/>
      <c r="AC621" s="121"/>
      <c r="AD621" s="121"/>
      <c r="AE621" s="121"/>
      <c r="AF621" s="121"/>
      <c r="AG621" s="121"/>
      <c r="AH621" s="121"/>
      <c r="AI621" s="121"/>
      <c r="AJ621" s="121"/>
      <c r="AK621" s="121"/>
      <c r="AL621" s="121"/>
      <c r="AM621" s="121"/>
    </row>
    <row r="622" spans="3:39" x14ac:dyDescent="0.25">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c r="AA622" s="121"/>
      <c r="AB622" s="121"/>
      <c r="AC622" s="121"/>
      <c r="AD622" s="121"/>
      <c r="AE622" s="121"/>
      <c r="AF622" s="121"/>
      <c r="AG622" s="121"/>
      <c r="AH622" s="121"/>
      <c r="AI622" s="121"/>
      <c r="AJ622" s="121"/>
      <c r="AK622" s="121"/>
      <c r="AL622" s="121"/>
      <c r="AM622" s="121"/>
    </row>
    <row r="623" spans="3:39" x14ac:dyDescent="0.25">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c r="AA623" s="121"/>
      <c r="AB623" s="121"/>
      <c r="AC623" s="121"/>
      <c r="AD623" s="121"/>
      <c r="AE623" s="121"/>
      <c r="AF623" s="121"/>
      <c r="AG623" s="121"/>
      <c r="AH623" s="121"/>
      <c r="AI623" s="121"/>
      <c r="AJ623" s="121"/>
      <c r="AK623" s="121"/>
      <c r="AL623" s="121"/>
      <c r="AM623" s="121"/>
    </row>
    <row r="624" spans="3:39" x14ac:dyDescent="0.25">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c r="AA624" s="121"/>
      <c r="AB624" s="121"/>
      <c r="AC624" s="121"/>
      <c r="AD624" s="121"/>
      <c r="AE624" s="121"/>
      <c r="AF624" s="121"/>
      <c r="AG624" s="121"/>
      <c r="AH624" s="121"/>
      <c r="AI624" s="121"/>
      <c r="AJ624" s="121"/>
      <c r="AK624" s="121"/>
      <c r="AL624" s="121"/>
      <c r="AM624" s="121"/>
    </row>
    <row r="625" spans="3:39" x14ac:dyDescent="0.25">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c r="AA625" s="121"/>
      <c r="AB625" s="121"/>
      <c r="AC625" s="121"/>
      <c r="AD625" s="121"/>
      <c r="AE625" s="121"/>
      <c r="AF625" s="121"/>
      <c r="AG625" s="121"/>
      <c r="AH625" s="121"/>
      <c r="AI625" s="121"/>
      <c r="AJ625" s="121"/>
      <c r="AK625" s="121"/>
      <c r="AL625" s="121"/>
      <c r="AM625" s="121"/>
    </row>
    <row r="626" spans="3:39" x14ac:dyDescent="0.25">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c r="AA626" s="121"/>
      <c r="AB626" s="121"/>
      <c r="AC626" s="121"/>
      <c r="AD626" s="121"/>
      <c r="AE626" s="121"/>
      <c r="AF626" s="121"/>
      <c r="AG626" s="121"/>
      <c r="AH626" s="121"/>
      <c r="AI626" s="121"/>
      <c r="AJ626" s="121"/>
      <c r="AK626" s="121"/>
      <c r="AL626" s="121"/>
      <c r="AM626" s="121"/>
    </row>
    <row r="627" spans="3:39" x14ac:dyDescent="0.25">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c r="AA627" s="121"/>
      <c r="AB627" s="121"/>
      <c r="AC627" s="121"/>
      <c r="AD627" s="121"/>
      <c r="AE627" s="121"/>
      <c r="AF627" s="121"/>
      <c r="AG627" s="121"/>
      <c r="AH627" s="121"/>
      <c r="AI627" s="121"/>
      <c r="AJ627" s="121"/>
      <c r="AK627" s="121"/>
      <c r="AL627" s="121"/>
      <c r="AM627" s="121"/>
    </row>
    <row r="628" spans="3:39" x14ac:dyDescent="0.25">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c r="AA628" s="121"/>
      <c r="AB628" s="121"/>
      <c r="AC628" s="121"/>
      <c r="AD628" s="121"/>
      <c r="AE628" s="121"/>
      <c r="AF628" s="121"/>
      <c r="AG628" s="121"/>
      <c r="AH628" s="121"/>
      <c r="AI628" s="121"/>
      <c r="AJ628" s="121"/>
      <c r="AK628" s="121"/>
      <c r="AL628" s="121"/>
      <c r="AM628" s="121"/>
    </row>
    <row r="629" spans="3:39" x14ac:dyDescent="0.25">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c r="AA629" s="121"/>
      <c r="AB629" s="121"/>
      <c r="AC629" s="121"/>
      <c r="AD629" s="121"/>
      <c r="AE629" s="121"/>
      <c r="AF629" s="121"/>
      <c r="AG629" s="121"/>
      <c r="AH629" s="121"/>
      <c r="AI629" s="121"/>
      <c r="AJ629" s="121"/>
      <c r="AK629" s="121"/>
      <c r="AL629" s="121"/>
      <c r="AM629" s="121"/>
    </row>
    <row r="630" spans="3:39" x14ac:dyDescent="0.25">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c r="AA630" s="121"/>
      <c r="AB630" s="121"/>
      <c r="AC630" s="121"/>
      <c r="AD630" s="121"/>
      <c r="AE630" s="121"/>
      <c r="AF630" s="121"/>
      <c r="AG630" s="121"/>
      <c r="AH630" s="121"/>
      <c r="AI630" s="121"/>
      <c r="AJ630" s="121"/>
      <c r="AK630" s="121"/>
      <c r="AL630" s="121"/>
      <c r="AM630" s="121"/>
    </row>
    <row r="631" spans="3:39" x14ac:dyDescent="0.25">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c r="AA631" s="121"/>
      <c r="AB631" s="121"/>
      <c r="AC631" s="121"/>
      <c r="AD631" s="121"/>
      <c r="AE631" s="121"/>
      <c r="AF631" s="121"/>
      <c r="AG631" s="121"/>
      <c r="AH631" s="121"/>
      <c r="AI631" s="121"/>
      <c r="AJ631" s="121"/>
      <c r="AK631" s="121"/>
      <c r="AL631" s="121"/>
      <c r="AM631" s="121"/>
    </row>
    <row r="632" spans="3:39" x14ac:dyDescent="0.25">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c r="AA632" s="121"/>
      <c r="AB632" s="121"/>
      <c r="AC632" s="121"/>
      <c r="AD632" s="121"/>
      <c r="AE632" s="121"/>
      <c r="AF632" s="121"/>
      <c r="AG632" s="121"/>
      <c r="AH632" s="121"/>
      <c r="AI632" s="121"/>
      <c r="AJ632" s="121"/>
      <c r="AK632" s="121"/>
      <c r="AL632" s="121"/>
      <c r="AM632" s="121"/>
    </row>
    <row r="633" spans="3:39" x14ac:dyDescent="0.25">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c r="AA633" s="121"/>
      <c r="AB633" s="121"/>
      <c r="AC633" s="121"/>
      <c r="AD633" s="121"/>
      <c r="AE633" s="121"/>
      <c r="AF633" s="121"/>
      <c r="AG633" s="121"/>
      <c r="AH633" s="121"/>
      <c r="AI633" s="121"/>
      <c r="AJ633" s="121"/>
      <c r="AK633" s="121"/>
      <c r="AL633" s="121"/>
      <c r="AM633" s="121"/>
    </row>
    <row r="634" spans="3:39" x14ac:dyDescent="0.25">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c r="AA634" s="121"/>
      <c r="AB634" s="121"/>
      <c r="AC634" s="121"/>
      <c r="AD634" s="121"/>
      <c r="AE634" s="121"/>
      <c r="AF634" s="121"/>
      <c r="AG634" s="121"/>
      <c r="AH634" s="121"/>
      <c r="AI634" s="121"/>
      <c r="AJ634" s="121"/>
      <c r="AK634" s="121"/>
      <c r="AL634" s="121"/>
      <c r="AM634" s="121"/>
    </row>
    <row r="635" spans="3:39" x14ac:dyDescent="0.25">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c r="AA635" s="121"/>
      <c r="AB635" s="121"/>
      <c r="AC635" s="121"/>
      <c r="AD635" s="121"/>
      <c r="AE635" s="121"/>
      <c r="AF635" s="121"/>
      <c r="AG635" s="121"/>
      <c r="AH635" s="121"/>
      <c r="AI635" s="121"/>
      <c r="AJ635" s="121"/>
      <c r="AK635" s="121"/>
      <c r="AL635" s="121"/>
      <c r="AM635" s="121"/>
    </row>
    <row r="636" spans="3:39" x14ac:dyDescent="0.25">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c r="AA636" s="121"/>
      <c r="AB636" s="121"/>
      <c r="AC636" s="121"/>
      <c r="AD636" s="121"/>
      <c r="AE636" s="121"/>
      <c r="AF636" s="121"/>
      <c r="AG636" s="121"/>
      <c r="AH636" s="121"/>
      <c r="AI636" s="121"/>
      <c r="AJ636" s="121"/>
      <c r="AK636" s="121"/>
      <c r="AL636" s="121"/>
      <c r="AM636" s="121"/>
    </row>
    <row r="637" spans="3:39" x14ac:dyDescent="0.25">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c r="AA637" s="121"/>
      <c r="AB637" s="121"/>
      <c r="AC637" s="121"/>
      <c r="AD637" s="121"/>
      <c r="AE637" s="121"/>
      <c r="AF637" s="121"/>
      <c r="AG637" s="121"/>
      <c r="AH637" s="121"/>
      <c r="AI637" s="121"/>
      <c r="AJ637" s="121"/>
      <c r="AK637" s="121"/>
      <c r="AL637" s="121"/>
      <c r="AM637" s="121"/>
    </row>
    <row r="638" spans="3:39" x14ac:dyDescent="0.25">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c r="AA638" s="121"/>
      <c r="AB638" s="121"/>
      <c r="AC638" s="121"/>
      <c r="AD638" s="121"/>
      <c r="AE638" s="121"/>
      <c r="AF638" s="121"/>
      <c r="AG638" s="121"/>
      <c r="AH638" s="121"/>
      <c r="AI638" s="121"/>
      <c r="AJ638" s="121"/>
      <c r="AK638" s="121"/>
      <c r="AL638" s="121"/>
      <c r="AM638" s="121"/>
    </row>
    <row r="639" spans="3:39" x14ac:dyDescent="0.25">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c r="AA639" s="121"/>
      <c r="AB639" s="121"/>
      <c r="AC639" s="121"/>
      <c r="AD639" s="121"/>
      <c r="AE639" s="121"/>
      <c r="AF639" s="121"/>
      <c r="AG639" s="121"/>
      <c r="AH639" s="121"/>
      <c r="AI639" s="121"/>
      <c r="AJ639" s="121"/>
      <c r="AK639" s="121"/>
      <c r="AL639" s="121"/>
      <c r="AM639" s="121"/>
    </row>
    <row r="640" spans="3:39" x14ac:dyDescent="0.25">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c r="AA640" s="121"/>
      <c r="AB640" s="121"/>
      <c r="AC640" s="121"/>
      <c r="AD640" s="121"/>
      <c r="AE640" s="121"/>
      <c r="AF640" s="121"/>
      <c r="AG640" s="121"/>
      <c r="AH640" s="121"/>
      <c r="AI640" s="121"/>
      <c r="AJ640" s="121"/>
      <c r="AK640" s="121"/>
      <c r="AL640" s="121"/>
      <c r="AM640" s="121"/>
    </row>
    <row r="641" spans="3:39" x14ac:dyDescent="0.25">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c r="AA641" s="121"/>
      <c r="AB641" s="121"/>
      <c r="AC641" s="121"/>
      <c r="AD641" s="121"/>
      <c r="AE641" s="121"/>
      <c r="AF641" s="121"/>
      <c r="AG641" s="121"/>
      <c r="AH641" s="121"/>
      <c r="AI641" s="121"/>
      <c r="AJ641" s="121"/>
      <c r="AK641" s="121"/>
      <c r="AL641" s="121"/>
      <c r="AM641" s="121"/>
    </row>
    <row r="642" spans="3:39" x14ac:dyDescent="0.25">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c r="AA642" s="121"/>
      <c r="AB642" s="121"/>
      <c r="AC642" s="121"/>
      <c r="AD642" s="121"/>
      <c r="AE642" s="121"/>
      <c r="AF642" s="121"/>
      <c r="AG642" s="121"/>
      <c r="AH642" s="121"/>
      <c r="AI642" s="121"/>
      <c r="AJ642" s="121"/>
      <c r="AK642" s="121"/>
      <c r="AL642" s="121"/>
      <c r="AM642" s="121"/>
    </row>
    <row r="643" spans="3:39" x14ac:dyDescent="0.25">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c r="AA643" s="121"/>
      <c r="AB643" s="121"/>
      <c r="AC643" s="121"/>
      <c r="AD643" s="121"/>
      <c r="AE643" s="121"/>
      <c r="AF643" s="121"/>
      <c r="AG643" s="121"/>
      <c r="AH643" s="121"/>
      <c r="AI643" s="121"/>
      <c r="AJ643" s="121"/>
      <c r="AK643" s="121"/>
      <c r="AL643" s="121"/>
      <c r="AM643" s="121"/>
    </row>
    <row r="644" spans="3:39" x14ac:dyDescent="0.25">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c r="AA644" s="121"/>
      <c r="AB644" s="121"/>
      <c r="AC644" s="121"/>
      <c r="AD644" s="121"/>
      <c r="AE644" s="121"/>
      <c r="AF644" s="121"/>
      <c r="AG644" s="121"/>
      <c r="AH644" s="121"/>
      <c r="AI644" s="121"/>
      <c r="AJ644" s="121"/>
      <c r="AK644" s="121"/>
      <c r="AL644" s="121"/>
      <c r="AM644" s="121"/>
    </row>
    <row r="645" spans="3:39" x14ac:dyDescent="0.25">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c r="AA645" s="121"/>
      <c r="AB645" s="121"/>
      <c r="AC645" s="121"/>
      <c r="AD645" s="121"/>
      <c r="AE645" s="121"/>
      <c r="AF645" s="121"/>
      <c r="AG645" s="121"/>
      <c r="AH645" s="121"/>
      <c r="AI645" s="121"/>
      <c r="AJ645" s="121"/>
      <c r="AK645" s="121"/>
      <c r="AL645" s="121"/>
      <c r="AM645" s="121"/>
    </row>
    <row r="646" spans="3:39" x14ac:dyDescent="0.25">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c r="AA646" s="121"/>
      <c r="AB646" s="121"/>
      <c r="AC646" s="121"/>
      <c r="AD646" s="121"/>
      <c r="AE646" s="121"/>
      <c r="AF646" s="121"/>
      <c r="AG646" s="121"/>
      <c r="AH646" s="121"/>
      <c r="AI646" s="121"/>
      <c r="AJ646" s="121"/>
      <c r="AK646" s="121"/>
      <c r="AL646" s="121"/>
      <c r="AM646" s="121"/>
    </row>
    <row r="647" spans="3:39" x14ac:dyDescent="0.25">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c r="AA647" s="121"/>
      <c r="AB647" s="121"/>
      <c r="AC647" s="121"/>
      <c r="AD647" s="121"/>
      <c r="AE647" s="121"/>
      <c r="AF647" s="121"/>
      <c r="AG647" s="121"/>
      <c r="AH647" s="121"/>
      <c r="AI647" s="121"/>
      <c r="AJ647" s="121"/>
      <c r="AK647" s="121"/>
      <c r="AL647" s="121"/>
      <c r="AM647" s="121"/>
    </row>
    <row r="648" spans="3:39" x14ac:dyDescent="0.25">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c r="AA648" s="121"/>
      <c r="AB648" s="121"/>
      <c r="AC648" s="121"/>
      <c r="AD648" s="121"/>
      <c r="AE648" s="121"/>
      <c r="AF648" s="121"/>
      <c r="AG648" s="121"/>
      <c r="AH648" s="121"/>
      <c r="AI648" s="121"/>
      <c r="AJ648" s="121"/>
      <c r="AK648" s="121"/>
      <c r="AL648" s="121"/>
      <c r="AM648" s="121"/>
    </row>
    <row r="649" spans="3:39" x14ac:dyDescent="0.25">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c r="AA649" s="121"/>
      <c r="AB649" s="121"/>
      <c r="AC649" s="121"/>
      <c r="AD649" s="121"/>
      <c r="AE649" s="121"/>
      <c r="AF649" s="121"/>
      <c r="AG649" s="121"/>
      <c r="AH649" s="121"/>
      <c r="AI649" s="121"/>
      <c r="AJ649" s="121"/>
      <c r="AK649" s="121"/>
      <c r="AL649" s="121"/>
      <c r="AM649" s="121"/>
    </row>
    <row r="650" spans="3:39" x14ac:dyDescent="0.25">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c r="AA650" s="121"/>
      <c r="AB650" s="121"/>
      <c r="AC650" s="121"/>
      <c r="AD650" s="121"/>
      <c r="AE650" s="121"/>
      <c r="AF650" s="121"/>
      <c r="AG650" s="121"/>
      <c r="AH650" s="121"/>
      <c r="AI650" s="121"/>
      <c r="AJ650" s="121"/>
      <c r="AK650" s="121"/>
      <c r="AL650" s="121"/>
      <c r="AM650" s="121"/>
    </row>
    <row r="651" spans="3:39" x14ac:dyDescent="0.25">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c r="AA651" s="121"/>
      <c r="AB651" s="121"/>
      <c r="AC651" s="121"/>
      <c r="AD651" s="121"/>
      <c r="AE651" s="121"/>
      <c r="AF651" s="121"/>
      <c r="AG651" s="121"/>
      <c r="AH651" s="121"/>
      <c r="AI651" s="121"/>
      <c r="AJ651" s="121"/>
      <c r="AK651" s="121"/>
      <c r="AL651" s="121"/>
      <c r="AM651" s="121"/>
    </row>
    <row r="652" spans="3:39" x14ac:dyDescent="0.25">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c r="AA652" s="121"/>
      <c r="AB652" s="121"/>
      <c r="AC652" s="121"/>
      <c r="AD652" s="121"/>
      <c r="AE652" s="121"/>
      <c r="AF652" s="121"/>
      <c r="AG652" s="121"/>
      <c r="AH652" s="121"/>
      <c r="AI652" s="121"/>
      <c r="AJ652" s="121"/>
      <c r="AK652" s="121"/>
      <c r="AL652" s="121"/>
      <c r="AM652" s="121"/>
    </row>
    <row r="653" spans="3:39" x14ac:dyDescent="0.25">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c r="AA653" s="121"/>
      <c r="AB653" s="121"/>
      <c r="AC653" s="121"/>
      <c r="AD653" s="121"/>
      <c r="AE653" s="121"/>
      <c r="AF653" s="121"/>
      <c r="AG653" s="121"/>
      <c r="AH653" s="121"/>
      <c r="AI653" s="121"/>
      <c r="AJ653" s="121"/>
      <c r="AK653" s="121"/>
      <c r="AL653" s="121"/>
      <c r="AM653" s="121"/>
    </row>
    <row r="654" spans="3:39" x14ac:dyDescent="0.25">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c r="AA654" s="121"/>
      <c r="AB654" s="121"/>
      <c r="AC654" s="121"/>
      <c r="AD654" s="121"/>
      <c r="AE654" s="121"/>
      <c r="AF654" s="121"/>
      <c r="AG654" s="121"/>
      <c r="AH654" s="121"/>
      <c r="AI654" s="121"/>
      <c r="AJ654" s="121"/>
      <c r="AK654" s="121"/>
      <c r="AL654" s="121"/>
      <c r="AM654" s="121"/>
    </row>
    <row r="655" spans="3:39" x14ac:dyDescent="0.25">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c r="AA655" s="121"/>
      <c r="AB655" s="121"/>
      <c r="AC655" s="121"/>
      <c r="AD655" s="121"/>
      <c r="AE655" s="121"/>
      <c r="AF655" s="121"/>
      <c r="AG655" s="121"/>
      <c r="AH655" s="121"/>
      <c r="AI655" s="121"/>
      <c r="AJ655" s="121"/>
      <c r="AK655" s="121"/>
      <c r="AL655" s="121"/>
      <c r="AM655" s="121"/>
    </row>
    <row r="656" spans="3:39" x14ac:dyDescent="0.25">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c r="AA656" s="121"/>
      <c r="AB656" s="121"/>
      <c r="AC656" s="121"/>
      <c r="AD656" s="121"/>
      <c r="AE656" s="121"/>
      <c r="AF656" s="121"/>
      <c r="AG656" s="121"/>
      <c r="AH656" s="121"/>
      <c r="AI656" s="121"/>
      <c r="AJ656" s="121"/>
      <c r="AK656" s="121"/>
      <c r="AL656" s="121"/>
      <c r="AM656" s="121"/>
    </row>
    <row r="657" spans="3:39" x14ac:dyDescent="0.25">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c r="AA657" s="121"/>
      <c r="AB657" s="121"/>
      <c r="AC657" s="121"/>
      <c r="AD657" s="121"/>
      <c r="AE657" s="121"/>
      <c r="AF657" s="121"/>
      <c r="AG657" s="121"/>
      <c r="AH657" s="121"/>
      <c r="AI657" s="121"/>
      <c r="AJ657" s="121"/>
      <c r="AK657" s="121"/>
      <c r="AL657" s="121"/>
      <c r="AM657" s="121"/>
    </row>
    <row r="658" spans="3:39" x14ac:dyDescent="0.25">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c r="AA658" s="121"/>
      <c r="AB658" s="121"/>
      <c r="AC658" s="121"/>
      <c r="AD658" s="121"/>
      <c r="AE658" s="121"/>
      <c r="AF658" s="121"/>
      <c r="AG658" s="121"/>
      <c r="AH658" s="121"/>
      <c r="AI658" s="121"/>
      <c r="AJ658" s="121"/>
      <c r="AK658" s="121"/>
      <c r="AL658" s="121"/>
      <c r="AM658" s="121"/>
    </row>
    <row r="659" spans="3:39" x14ac:dyDescent="0.25">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c r="AA659" s="121"/>
      <c r="AB659" s="121"/>
      <c r="AC659" s="121"/>
      <c r="AD659" s="121"/>
      <c r="AE659" s="121"/>
      <c r="AF659" s="121"/>
      <c r="AG659" s="121"/>
      <c r="AH659" s="121"/>
      <c r="AI659" s="121"/>
      <c r="AJ659" s="121"/>
      <c r="AK659" s="121"/>
      <c r="AL659" s="121"/>
      <c r="AM659" s="121"/>
    </row>
    <row r="660" spans="3:39" x14ac:dyDescent="0.25">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c r="AA660" s="121"/>
      <c r="AB660" s="121"/>
      <c r="AC660" s="121"/>
      <c r="AD660" s="121"/>
      <c r="AE660" s="121"/>
      <c r="AF660" s="121"/>
      <c r="AG660" s="121"/>
      <c r="AH660" s="121"/>
      <c r="AI660" s="121"/>
      <c r="AJ660" s="121"/>
      <c r="AK660" s="121"/>
      <c r="AL660" s="121"/>
      <c r="AM660" s="121"/>
    </row>
    <row r="661" spans="3:39" x14ac:dyDescent="0.25">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c r="AA661" s="121"/>
      <c r="AB661" s="121"/>
      <c r="AC661" s="121"/>
      <c r="AD661" s="121"/>
      <c r="AE661" s="121"/>
      <c r="AF661" s="121"/>
      <c r="AG661" s="121"/>
      <c r="AH661" s="121"/>
      <c r="AI661" s="121"/>
      <c r="AJ661" s="121"/>
      <c r="AK661" s="121"/>
      <c r="AL661" s="121"/>
      <c r="AM661" s="121"/>
    </row>
    <row r="662" spans="3:39" x14ac:dyDescent="0.25">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c r="AA662" s="121"/>
      <c r="AB662" s="121"/>
      <c r="AC662" s="121"/>
      <c r="AD662" s="121"/>
      <c r="AE662" s="121"/>
      <c r="AF662" s="121"/>
      <c r="AG662" s="121"/>
      <c r="AH662" s="121"/>
      <c r="AI662" s="121"/>
      <c r="AJ662" s="121"/>
      <c r="AK662" s="121"/>
      <c r="AL662" s="121"/>
      <c r="AM662" s="121"/>
    </row>
    <row r="663" spans="3:39" x14ac:dyDescent="0.25">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c r="AA663" s="121"/>
      <c r="AB663" s="121"/>
      <c r="AC663" s="121"/>
      <c r="AD663" s="121"/>
      <c r="AE663" s="121"/>
      <c r="AF663" s="121"/>
      <c r="AG663" s="121"/>
      <c r="AH663" s="121"/>
      <c r="AI663" s="121"/>
      <c r="AJ663" s="121"/>
      <c r="AK663" s="121"/>
      <c r="AL663" s="121"/>
      <c r="AM663" s="121"/>
    </row>
    <row r="664" spans="3:39" x14ac:dyDescent="0.25">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c r="AA664" s="121"/>
      <c r="AB664" s="121"/>
      <c r="AC664" s="121"/>
      <c r="AD664" s="121"/>
      <c r="AE664" s="121"/>
      <c r="AF664" s="121"/>
      <c r="AG664" s="121"/>
      <c r="AH664" s="121"/>
      <c r="AI664" s="121"/>
      <c r="AJ664" s="121"/>
      <c r="AK664" s="121"/>
      <c r="AL664" s="121"/>
      <c r="AM664" s="121"/>
    </row>
    <row r="665" spans="3:39" x14ac:dyDescent="0.25">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c r="AA665" s="121"/>
      <c r="AB665" s="121"/>
      <c r="AC665" s="121"/>
      <c r="AD665" s="121"/>
      <c r="AE665" s="121"/>
      <c r="AF665" s="121"/>
      <c r="AG665" s="121"/>
      <c r="AH665" s="121"/>
      <c r="AI665" s="121"/>
      <c r="AJ665" s="121"/>
      <c r="AK665" s="121"/>
      <c r="AL665" s="121"/>
      <c r="AM665" s="121"/>
    </row>
    <row r="666" spans="3:39" x14ac:dyDescent="0.25">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c r="AA666" s="121"/>
      <c r="AB666" s="121"/>
      <c r="AC666" s="121"/>
      <c r="AD666" s="121"/>
      <c r="AE666" s="121"/>
      <c r="AF666" s="121"/>
      <c r="AG666" s="121"/>
      <c r="AH666" s="121"/>
      <c r="AI666" s="121"/>
      <c r="AJ666" s="121"/>
      <c r="AK666" s="121"/>
      <c r="AL666" s="121"/>
      <c r="AM666" s="121"/>
    </row>
    <row r="667" spans="3:39" x14ac:dyDescent="0.25">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c r="AA667" s="121"/>
      <c r="AB667" s="121"/>
      <c r="AC667" s="121"/>
      <c r="AD667" s="121"/>
      <c r="AE667" s="121"/>
      <c r="AF667" s="121"/>
      <c r="AG667" s="121"/>
      <c r="AH667" s="121"/>
      <c r="AI667" s="121"/>
      <c r="AJ667" s="121"/>
      <c r="AK667" s="121"/>
      <c r="AL667" s="121"/>
      <c r="AM667" s="121"/>
    </row>
    <row r="668" spans="3:39" x14ac:dyDescent="0.25">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c r="AA668" s="121"/>
      <c r="AB668" s="121"/>
      <c r="AC668" s="121"/>
      <c r="AD668" s="121"/>
      <c r="AE668" s="121"/>
      <c r="AF668" s="121"/>
      <c r="AG668" s="121"/>
      <c r="AH668" s="121"/>
      <c r="AI668" s="121"/>
      <c r="AJ668" s="121"/>
      <c r="AK668" s="121"/>
      <c r="AL668" s="121"/>
      <c r="AM668" s="121"/>
    </row>
    <row r="669" spans="3:39" x14ac:dyDescent="0.25">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c r="AA669" s="121"/>
      <c r="AB669" s="121"/>
      <c r="AC669" s="121"/>
      <c r="AD669" s="121"/>
      <c r="AE669" s="121"/>
      <c r="AF669" s="121"/>
      <c r="AG669" s="121"/>
      <c r="AH669" s="121"/>
      <c r="AI669" s="121"/>
      <c r="AJ669" s="121"/>
      <c r="AK669" s="121"/>
      <c r="AL669" s="121"/>
      <c r="AM669" s="121"/>
    </row>
    <row r="670" spans="3:39" x14ac:dyDescent="0.25">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c r="AA670" s="121"/>
      <c r="AB670" s="121"/>
      <c r="AC670" s="121"/>
      <c r="AD670" s="121"/>
      <c r="AE670" s="121"/>
      <c r="AF670" s="121"/>
      <c r="AG670" s="121"/>
      <c r="AH670" s="121"/>
      <c r="AI670" s="121"/>
      <c r="AJ670" s="121"/>
      <c r="AK670" s="121"/>
      <c r="AL670" s="121"/>
      <c r="AM670" s="121"/>
    </row>
    <row r="671" spans="3:39" x14ac:dyDescent="0.25">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c r="AA671" s="121"/>
      <c r="AB671" s="121"/>
      <c r="AC671" s="121"/>
      <c r="AD671" s="121"/>
      <c r="AE671" s="121"/>
      <c r="AF671" s="121"/>
      <c r="AG671" s="121"/>
      <c r="AH671" s="121"/>
      <c r="AI671" s="121"/>
      <c r="AJ671" s="121"/>
      <c r="AK671" s="121"/>
      <c r="AL671" s="121"/>
      <c r="AM671" s="121"/>
    </row>
    <row r="672" spans="3:39" x14ac:dyDescent="0.25">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c r="AA672" s="121"/>
      <c r="AB672" s="121"/>
      <c r="AC672" s="121"/>
      <c r="AD672" s="121"/>
      <c r="AE672" s="121"/>
      <c r="AF672" s="121"/>
      <c r="AG672" s="121"/>
      <c r="AH672" s="121"/>
      <c r="AI672" s="121"/>
      <c r="AJ672" s="121"/>
      <c r="AK672" s="121"/>
      <c r="AL672" s="121"/>
      <c r="AM672" s="121"/>
    </row>
    <row r="673" spans="3:39" x14ac:dyDescent="0.25">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c r="AA673" s="121"/>
      <c r="AB673" s="121"/>
      <c r="AC673" s="121"/>
      <c r="AD673" s="121"/>
      <c r="AE673" s="121"/>
      <c r="AF673" s="121"/>
      <c r="AG673" s="121"/>
      <c r="AH673" s="121"/>
      <c r="AI673" s="121"/>
      <c r="AJ673" s="121"/>
      <c r="AK673" s="121"/>
      <c r="AL673" s="121"/>
      <c r="AM673" s="121"/>
    </row>
    <row r="674" spans="3:39" x14ac:dyDescent="0.25">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c r="AA674" s="121"/>
      <c r="AB674" s="121"/>
      <c r="AC674" s="121"/>
      <c r="AD674" s="121"/>
      <c r="AE674" s="121"/>
      <c r="AF674" s="121"/>
      <c r="AG674" s="121"/>
      <c r="AH674" s="121"/>
      <c r="AI674" s="121"/>
      <c r="AJ674" s="121"/>
      <c r="AK674" s="121"/>
      <c r="AL674" s="121"/>
      <c r="AM674" s="121"/>
    </row>
    <row r="675" spans="3:39" x14ac:dyDescent="0.25">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c r="AA675" s="121"/>
      <c r="AB675" s="121"/>
      <c r="AC675" s="121"/>
      <c r="AD675" s="121"/>
      <c r="AE675" s="121"/>
      <c r="AF675" s="121"/>
      <c r="AG675" s="121"/>
      <c r="AH675" s="121"/>
      <c r="AI675" s="121"/>
      <c r="AJ675" s="121"/>
      <c r="AK675" s="121"/>
      <c r="AL675" s="121"/>
      <c r="AM675" s="121"/>
    </row>
    <row r="676" spans="3:39" x14ac:dyDescent="0.25">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c r="AA676" s="121"/>
      <c r="AB676" s="121"/>
      <c r="AC676" s="121"/>
      <c r="AD676" s="121"/>
      <c r="AE676" s="121"/>
      <c r="AF676" s="121"/>
      <c r="AG676" s="121"/>
      <c r="AH676" s="121"/>
      <c r="AI676" s="121"/>
      <c r="AJ676" s="121"/>
      <c r="AK676" s="121"/>
      <c r="AL676" s="121"/>
      <c r="AM676" s="121"/>
    </row>
    <row r="677" spans="3:39" x14ac:dyDescent="0.25">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c r="AA677" s="121"/>
      <c r="AB677" s="121"/>
      <c r="AC677" s="121"/>
      <c r="AD677" s="121"/>
      <c r="AE677" s="121"/>
      <c r="AF677" s="121"/>
      <c r="AG677" s="121"/>
      <c r="AH677" s="121"/>
      <c r="AI677" s="121"/>
      <c r="AJ677" s="121"/>
      <c r="AK677" s="121"/>
      <c r="AL677" s="121"/>
      <c r="AM677" s="121"/>
    </row>
    <row r="678" spans="3:39" x14ac:dyDescent="0.25">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c r="AA678" s="121"/>
      <c r="AB678" s="121"/>
      <c r="AC678" s="121"/>
      <c r="AD678" s="121"/>
      <c r="AE678" s="121"/>
      <c r="AF678" s="121"/>
      <c r="AG678" s="121"/>
      <c r="AH678" s="121"/>
      <c r="AI678" s="121"/>
      <c r="AJ678" s="121"/>
      <c r="AK678" s="121"/>
      <c r="AL678" s="121"/>
      <c r="AM678" s="121"/>
    </row>
    <row r="679" spans="3:39" x14ac:dyDescent="0.25">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c r="AA679" s="121"/>
      <c r="AB679" s="121"/>
      <c r="AC679" s="121"/>
      <c r="AD679" s="121"/>
      <c r="AE679" s="121"/>
      <c r="AF679" s="121"/>
      <c r="AG679" s="121"/>
      <c r="AH679" s="121"/>
      <c r="AI679" s="121"/>
      <c r="AJ679" s="121"/>
      <c r="AK679" s="121"/>
      <c r="AL679" s="121"/>
      <c r="AM679" s="121"/>
    </row>
    <row r="680" spans="3:39" x14ac:dyDescent="0.25">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c r="AA680" s="121"/>
      <c r="AB680" s="121"/>
      <c r="AC680" s="121"/>
      <c r="AD680" s="121"/>
      <c r="AE680" s="121"/>
      <c r="AF680" s="121"/>
      <c r="AG680" s="121"/>
      <c r="AH680" s="121"/>
      <c r="AI680" s="121"/>
      <c r="AJ680" s="121"/>
      <c r="AK680" s="121"/>
      <c r="AL680" s="121"/>
      <c r="AM680" s="121"/>
    </row>
    <row r="681" spans="3:39" x14ac:dyDescent="0.25">
      <c r="C681" s="121"/>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c r="AA681" s="121"/>
      <c r="AB681" s="121"/>
      <c r="AC681" s="121"/>
      <c r="AD681" s="121"/>
      <c r="AE681" s="121"/>
      <c r="AF681" s="121"/>
      <c r="AG681" s="121"/>
      <c r="AH681" s="121"/>
      <c r="AI681" s="121"/>
      <c r="AJ681" s="121"/>
      <c r="AK681" s="121"/>
      <c r="AL681" s="121"/>
      <c r="AM681" s="121"/>
    </row>
    <row r="682" spans="3:39" x14ac:dyDescent="0.25">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c r="AA682" s="121"/>
      <c r="AB682" s="121"/>
      <c r="AC682" s="121"/>
      <c r="AD682" s="121"/>
      <c r="AE682" s="121"/>
      <c r="AF682" s="121"/>
      <c r="AG682" s="121"/>
      <c r="AH682" s="121"/>
      <c r="AI682" s="121"/>
      <c r="AJ682" s="121"/>
      <c r="AK682" s="121"/>
      <c r="AL682" s="121"/>
      <c r="AM682" s="121"/>
    </row>
    <row r="683" spans="3:39" x14ac:dyDescent="0.25">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c r="AA683" s="121"/>
      <c r="AB683" s="121"/>
      <c r="AC683" s="121"/>
      <c r="AD683" s="121"/>
      <c r="AE683" s="121"/>
      <c r="AF683" s="121"/>
      <c r="AG683" s="121"/>
      <c r="AH683" s="121"/>
      <c r="AI683" s="121"/>
      <c r="AJ683" s="121"/>
      <c r="AK683" s="121"/>
      <c r="AL683" s="121"/>
      <c r="AM683" s="121"/>
    </row>
    <row r="684" spans="3:39" x14ac:dyDescent="0.25">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c r="AA684" s="121"/>
      <c r="AB684" s="121"/>
      <c r="AC684" s="121"/>
      <c r="AD684" s="121"/>
      <c r="AE684" s="121"/>
      <c r="AF684" s="121"/>
      <c r="AG684" s="121"/>
      <c r="AH684" s="121"/>
      <c r="AI684" s="121"/>
      <c r="AJ684" s="121"/>
      <c r="AK684" s="121"/>
      <c r="AL684" s="121"/>
      <c r="AM684" s="121"/>
    </row>
    <row r="685" spans="3:39" x14ac:dyDescent="0.25">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c r="AA685" s="121"/>
      <c r="AB685" s="121"/>
      <c r="AC685" s="121"/>
      <c r="AD685" s="121"/>
      <c r="AE685" s="121"/>
      <c r="AF685" s="121"/>
      <c r="AG685" s="121"/>
      <c r="AH685" s="121"/>
      <c r="AI685" s="121"/>
      <c r="AJ685" s="121"/>
      <c r="AK685" s="121"/>
      <c r="AL685" s="121"/>
      <c r="AM685" s="121"/>
    </row>
    <row r="686" spans="3:39" x14ac:dyDescent="0.25">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c r="AA686" s="121"/>
      <c r="AB686" s="121"/>
      <c r="AC686" s="121"/>
      <c r="AD686" s="121"/>
      <c r="AE686" s="121"/>
      <c r="AF686" s="121"/>
      <c r="AG686" s="121"/>
      <c r="AH686" s="121"/>
      <c r="AI686" s="121"/>
      <c r="AJ686" s="121"/>
      <c r="AK686" s="121"/>
      <c r="AL686" s="121"/>
      <c r="AM686" s="121"/>
    </row>
    <row r="687" spans="3:39" x14ac:dyDescent="0.25">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c r="AA687" s="121"/>
      <c r="AB687" s="121"/>
      <c r="AC687" s="121"/>
      <c r="AD687" s="121"/>
      <c r="AE687" s="121"/>
      <c r="AF687" s="121"/>
      <c r="AG687" s="121"/>
      <c r="AH687" s="121"/>
      <c r="AI687" s="121"/>
      <c r="AJ687" s="121"/>
      <c r="AK687" s="121"/>
      <c r="AL687" s="121"/>
      <c r="AM687" s="121"/>
    </row>
    <row r="688" spans="3:39" x14ac:dyDescent="0.25">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c r="AA688" s="121"/>
      <c r="AB688" s="121"/>
      <c r="AC688" s="121"/>
      <c r="AD688" s="121"/>
      <c r="AE688" s="121"/>
      <c r="AF688" s="121"/>
      <c r="AG688" s="121"/>
      <c r="AH688" s="121"/>
      <c r="AI688" s="121"/>
      <c r="AJ688" s="121"/>
      <c r="AK688" s="121"/>
      <c r="AL688" s="121"/>
      <c r="AM688" s="121"/>
    </row>
    <row r="689" spans="3:39" x14ac:dyDescent="0.25">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c r="AA689" s="121"/>
      <c r="AB689" s="121"/>
      <c r="AC689" s="121"/>
      <c r="AD689" s="121"/>
      <c r="AE689" s="121"/>
      <c r="AF689" s="121"/>
      <c r="AG689" s="121"/>
      <c r="AH689" s="121"/>
      <c r="AI689" s="121"/>
      <c r="AJ689" s="121"/>
      <c r="AK689" s="121"/>
      <c r="AL689" s="121"/>
      <c r="AM689" s="121"/>
    </row>
    <row r="690" spans="3:39" x14ac:dyDescent="0.25">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c r="AA690" s="121"/>
      <c r="AB690" s="121"/>
      <c r="AC690" s="121"/>
      <c r="AD690" s="121"/>
      <c r="AE690" s="121"/>
      <c r="AF690" s="121"/>
      <c r="AG690" s="121"/>
      <c r="AH690" s="121"/>
      <c r="AI690" s="121"/>
      <c r="AJ690" s="121"/>
      <c r="AK690" s="121"/>
      <c r="AL690" s="121"/>
      <c r="AM690" s="121"/>
    </row>
    <row r="691" spans="3:39" x14ac:dyDescent="0.25">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c r="AA691" s="121"/>
      <c r="AB691" s="121"/>
      <c r="AC691" s="121"/>
      <c r="AD691" s="121"/>
      <c r="AE691" s="121"/>
      <c r="AF691" s="121"/>
      <c r="AG691" s="121"/>
      <c r="AH691" s="121"/>
      <c r="AI691" s="121"/>
      <c r="AJ691" s="121"/>
      <c r="AK691" s="121"/>
      <c r="AL691" s="121"/>
      <c r="AM691" s="121"/>
    </row>
    <row r="692" spans="3:39" x14ac:dyDescent="0.25">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c r="AA692" s="121"/>
      <c r="AB692" s="121"/>
      <c r="AC692" s="121"/>
      <c r="AD692" s="121"/>
      <c r="AE692" s="121"/>
      <c r="AF692" s="121"/>
      <c r="AG692" s="121"/>
      <c r="AH692" s="121"/>
      <c r="AI692" s="121"/>
      <c r="AJ692" s="121"/>
      <c r="AK692" s="121"/>
      <c r="AL692" s="121"/>
      <c r="AM692" s="121"/>
    </row>
    <row r="693" spans="3:39" x14ac:dyDescent="0.25">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c r="AA693" s="121"/>
      <c r="AB693" s="121"/>
      <c r="AC693" s="121"/>
      <c r="AD693" s="121"/>
      <c r="AE693" s="121"/>
      <c r="AF693" s="121"/>
      <c r="AG693" s="121"/>
      <c r="AH693" s="121"/>
      <c r="AI693" s="121"/>
      <c r="AJ693" s="121"/>
      <c r="AK693" s="121"/>
      <c r="AL693" s="121"/>
      <c r="AM693" s="121"/>
    </row>
    <row r="694" spans="3:39" x14ac:dyDescent="0.25">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c r="AA694" s="121"/>
      <c r="AB694" s="121"/>
      <c r="AC694" s="121"/>
      <c r="AD694" s="121"/>
      <c r="AE694" s="121"/>
      <c r="AF694" s="121"/>
      <c r="AG694" s="121"/>
      <c r="AH694" s="121"/>
      <c r="AI694" s="121"/>
      <c r="AJ694" s="121"/>
      <c r="AK694" s="121"/>
      <c r="AL694" s="121"/>
      <c r="AM694" s="121"/>
    </row>
    <row r="695" spans="3:39" x14ac:dyDescent="0.25">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c r="AA695" s="121"/>
      <c r="AB695" s="121"/>
      <c r="AC695" s="121"/>
      <c r="AD695" s="121"/>
      <c r="AE695" s="121"/>
      <c r="AF695" s="121"/>
      <c r="AG695" s="121"/>
      <c r="AH695" s="121"/>
      <c r="AI695" s="121"/>
      <c r="AJ695" s="121"/>
      <c r="AK695" s="121"/>
      <c r="AL695" s="121"/>
      <c r="AM695" s="121"/>
    </row>
    <row r="696" spans="3:39" x14ac:dyDescent="0.25">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c r="AA696" s="121"/>
      <c r="AB696" s="121"/>
      <c r="AC696" s="121"/>
      <c r="AD696" s="121"/>
      <c r="AE696" s="121"/>
      <c r="AF696" s="121"/>
      <c r="AG696" s="121"/>
      <c r="AH696" s="121"/>
      <c r="AI696" s="121"/>
      <c r="AJ696" s="121"/>
      <c r="AK696" s="121"/>
      <c r="AL696" s="121"/>
      <c r="AM696" s="121"/>
    </row>
    <row r="697" spans="3:39" x14ac:dyDescent="0.25">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c r="AA697" s="121"/>
      <c r="AB697" s="121"/>
      <c r="AC697" s="121"/>
      <c r="AD697" s="121"/>
      <c r="AE697" s="121"/>
      <c r="AF697" s="121"/>
      <c r="AG697" s="121"/>
      <c r="AH697" s="121"/>
      <c r="AI697" s="121"/>
      <c r="AJ697" s="121"/>
      <c r="AK697" s="121"/>
      <c r="AL697" s="121"/>
      <c r="AM697" s="121"/>
    </row>
    <row r="698" spans="3:39" x14ac:dyDescent="0.25">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c r="AA698" s="121"/>
      <c r="AB698" s="121"/>
      <c r="AC698" s="121"/>
      <c r="AD698" s="121"/>
      <c r="AE698" s="121"/>
      <c r="AF698" s="121"/>
      <c r="AG698" s="121"/>
      <c r="AH698" s="121"/>
      <c r="AI698" s="121"/>
      <c r="AJ698" s="121"/>
      <c r="AK698" s="121"/>
      <c r="AL698" s="121"/>
      <c r="AM698" s="121"/>
    </row>
    <row r="699" spans="3:39" x14ac:dyDescent="0.25">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c r="AA699" s="121"/>
      <c r="AB699" s="121"/>
      <c r="AC699" s="121"/>
      <c r="AD699" s="121"/>
      <c r="AE699" s="121"/>
      <c r="AF699" s="121"/>
      <c r="AG699" s="121"/>
      <c r="AH699" s="121"/>
      <c r="AI699" s="121"/>
      <c r="AJ699" s="121"/>
      <c r="AK699" s="121"/>
      <c r="AL699" s="121"/>
      <c r="AM699" s="121"/>
    </row>
    <row r="700" spans="3:39" x14ac:dyDescent="0.25">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c r="AA700" s="121"/>
      <c r="AB700" s="121"/>
      <c r="AC700" s="121"/>
      <c r="AD700" s="121"/>
      <c r="AE700" s="121"/>
      <c r="AF700" s="121"/>
      <c r="AG700" s="121"/>
      <c r="AH700" s="121"/>
      <c r="AI700" s="121"/>
      <c r="AJ700" s="121"/>
      <c r="AK700" s="121"/>
      <c r="AL700" s="121"/>
      <c r="AM700" s="121"/>
    </row>
    <row r="701" spans="3:39" x14ac:dyDescent="0.25">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c r="AA701" s="121"/>
      <c r="AB701" s="121"/>
      <c r="AC701" s="121"/>
      <c r="AD701" s="121"/>
      <c r="AE701" s="121"/>
      <c r="AF701" s="121"/>
      <c r="AG701" s="121"/>
      <c r="AH701" s="121"/>
      <c r="AI701" s="121"/>
      <c r="AJ701" s="121"/>
      <c r="AK701" s="121"/>
      <c r="AL701" s="121"/>
      <c r="AM701" s="121"/>
    </row>
    <row r="702" spans="3:39" x14ac:dyDescent="0.25">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c r="AA702" s="121"/>
      <c r="AB702" s="121"/>
      <c r="AC702" s="121"/>
      <c r="AD702" s="121"/>
      <c r="AE702" s="121"/>
      <c r="AF702" s="121"/>
      <c r="AG702" s="121"/>
      <c r="AH702" s="121"/>
      <c r="AI702" s="121"/>
      <c r="AJ702" s="121"/>
      <c r="AK702" s="121"/>
      <c r="AL702" s="121"/>
      <c r="AM702" s="121"/>
    </row>
    <row r="703" spans="3:39" x14ac:dyDescent="0.25">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c r="AA703" s="121"/>
      <c r="AB703" s="121"/>
      <c r="AC703" s="121"/>
      <c r="AD703" s="121"/>
      <c r="AE703" s="121"/>
      <c r="AF703" s="121"/>
      <c r="AG703" s="121"/>
      <c r="AH703" s="121"/>
      <c r="AI703" s="121"/>
      <c r="AJ703" s="121"/>
      <c r="AK703" s="121"/>
      <c r="AL703" s="121"/>
      <c r="AM703" s="121"/>
    </row>
    <row r="704" spans="3:39" x14ac:dyDescent="0.25">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c r="AA704" s="121"/>
      <c r="AB704" s="121"/>
      <c r="AC704" s="121"/>
      <c r="AD704" s="121"/>
      <c r="AE704" s="121"/>
      <c r="AF704" s="121"/>
      <c r="AG704" s="121"/>
      <c r="AH704" s="121"/>
      <c r="AI704" s="121"/>
      <c r="AJ704" s="121"/>
      <c r="AK704" s="121"/>
      <c r="AL704" s="121"/>
      <c r="AM704" s="121"/>
    </row>
    <row r="705" spans="3:39" x14ac:dyDescent="0.25">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c r="AA705" s="121"/>
      <c r="AB705" s="121"/>
      <c r="AC705" s="121"/>
      <c r="AD705" s="121"/>
      <c r="AE705" s="121"/>
      <c r="AF705" s="121"/>
      <c r="AG705" s="121"/>
      <c r="AH705" s="121"/>
      <c r="AI705" s="121"/>
      <c r="AJ705" s="121"/>
      <c r="AK705" s="121"/>
      <c r="AL705" s="121"/>
      <c r="AM705" s="121"/>
    </row>
    <row r="706" spans="3:39" x14ac:dyDescent="0.25">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c r="AA706" s="121"/>
      <c r="AB706" s="121"/>
      <c r="AC706" s="121"/>
      <c r="AD706" s="121"/>
      <c r="AE706" s="121"/>
      <c r="AF706" s="121"/>
      <c r="AG706" s="121"/>
      <c r="AH706" s="121"/>
      <c r="AI706" s="121"/>
      <c r="AJ706" s="121"/>
      <c r="AK706" s="121"/>
      <c r="AL706" s="121"/>
      <c r="AM706" s="121"/>
    </row>
    <row r="707" spans="3:39" x14ac:dyDescent="0.25">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c r="AA707" s="121"/>
      <c r="AB707" s="121"/>
      <c r="AC707" s="121"/>
      <c r="AD707" s="121"/>
      <c r="AE707" s="121"/>
      <c r="AF707" s="121"/>
      <c r="AG707" s="121"/>
      <c r="AH707" s="121"/>
      <c r="AI707" s="121"/>
      <c r="AJ707" s="121"/>
      <c r="AK707" s="121"/>
      <c r="AL707" s="121"/>
      <c r="AM707" s="121"/>
    </row>
    <row r="708" spans="3:39" x14ac:dyDescent="0.25">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c r="AA708" s="121"/>
      <c r="AB708" s="121"/>
      <c r="AC708" s="121"/>
      <c r="AD708" s="121"/>
      <c r="AE708" s="121"/>
      <c r="AF708" s="121"/>
      <c r="AG708" s="121"/>
      <c r="AH708" s="121"/>
      <c r="AI708" s="121"/>
      <c r="AJ708" s="121"/>
      <c r="AK708" s="121"/>
      <c r="AL708" s="121"/>
      <c r="AM708" s="121"/>
    </row>
    <row r="709" spans="3:39" x14ac:dyDescent="0.25">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c r="AA709" s="121"/>
      <c r="AB709" s="121"/>
      <c r="AC709" s="121"/>
      <c r="AD709" s="121"/>
      <c r="AE709" s="121"/>
      <c r="AF709" s="121"/>
      <c r="AG709" s="121"/>
      <c r="AH709" s="121"/>
      <c r="AI709" s="121"/>
      <c r="AJ709" s="121"/>
      <c r="AK709" s="121"/>
      <c r="AL709" s="121"/>
      <c r="AM709" s="121"/>
    </row>
    <row r="710" spans="3:39" x14ac:dyDescent="0.25">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c r="AA710" s="121"/>
      <c r="AB710" s="121"/>
      <c r="AC710" s="121"/>
      <c r="AD710" s="121"/>
      <c r="AE710" s="121"/>
      <c r="AF710" s="121"/>
      <c r="AG710" s="121"/>
      <c r="AH710" s="121"/>
      <c r="AI710" s="121"/>
      <c r="AJ710" s="121"/>
      <c r="AK710" s="121"/>
      <c r="AL710" s="121"/>
      <c r="AM710" s="121"/>
    </row>
    <row r="711" spans="3:39" x14ac:dyDescent="0.25">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c r="AA711" s="121"/>
      <c r="AB711" s="121"/>
      <c r="AC711" s="121"/>
      <c r="AD711" s="121"/>
      <c r="AE711" s="121"/>
      <c r="AF711" s="121"/>
      <c r="AG711" s="121"/>
      <c r="AH711" s="121"/>
      <c r="AI711" s="121"/>
      <c r="AJ711" s="121"/>
      <c r="AK711" s="121"/>
      <c r="AL711" s="121"/>
      <c r="AM711" s="121"/>
    </row>
    <row r="712" spans="3:39" x14ac:dyDescent="0.25">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c r="AA712" s="121"/>
      <c r="AB712" s="121"/>
      <c r="AC712" s="121"/>
      <c r="AD712" s="121"/>
      <c r="AE712" s="121"/>
      <c r="AF712" s="121"/>
      <c r="AG712" s="121"/>
      <c r="AH712" s="121"/>
      <c r="AI712" s="121"/>
      <c r="AJ712" s="121"/>
      <c r="AK712" s="121"/>
      <c r="AL712" s="121"/>
      <c r="AM712" s="121"/>
    </row>
    <row r="713" spans="3:39" x14ac:dyDescent="0.25">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c r="AA713" s="121"/>
      <c r="AB713" s="121"/>
      <c r="AC713" s="121"/>
      <c r="AD713" s="121"/>
      <c r="AE713" s="121"/>
      <c r="AF713" s="121"/>
      <c r="AG713" s="121"/>
      <c r="AH713" s="121"/>
      <c r="AI713" s="121"/>
      <c r="AJ713" s="121"/>
      <c r="AK713" s="121"/>
      <c r="AL713" s="121"/>
      <c r="AM713" s="121"/>
    </row>
    <row r="714" spans="3:39" x14ac:dyDescent="0.25">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c r="AA714" s="121"/>
      <c r="AB714" s="121"/>
      <c r="AC714" s="121"/>
      <c r="AD714" s="121"/>
      <c r="AE714" s="121"/>
      <c r="AF714" s="121"/>
      <c r="AG714" s="121"/>
      <c r="AH714" s="121"/>
      <c r="AI714" s="121"/>
      <c r="AJ714" s="121"/>
      <c r="AK714" s="121"/>
      <c r="AL714" s="121"/>
      <c r="AM714" s="121"/>
    </row>
    <row r="715" spans="3:39" x14ac:dyDescent="0.25">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c r="AA715" s="121"/>
      <c r="AB715" s="121"/>
      <c r="AC715" s="121"/>
      <c r="AD715" s="121"/>
      <c r="AE715" s="121"/>
      <c r="AF715" s="121"/>
      <c r="AG715" s="121"/>
      <c r="AH715" s="121"/>
      <c r="AI715" s="121"/>
      <c r="AJ715" s="121"/>
      <c r="AK715" s="121"/>
      <c r="AL715" s="121"/>
      <c r="AM715" s="121"/>
    </row>
    <row r="716" spans="3:39" x14ac:dyDescent="0.25">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c r="AA716" s="121"/>
      <c r="AB716" s="121"/>
      <c r="AC716" s="121"/>
      <c r="AD716" s="121"/>
      <c r="AE716" s="121"/>
      <c r="AF716" s="121"/>
      <c r="AG716" s="121"/>
      <c r="AH716" s="121"/>
      <c r="AI716" s="121"/>
      <c r="AJ716" s="121"/>
      <c r="AK716" s="121"/>
      <c r="AL716" s="121"/>
      <c r="AM716" s="121"/>
    </row>
    <row r="717" spans="3:39" x14ac:dyDescent="0.25">
      <c r="C717" s="121"/>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c r="AA717" s="121"/>
      <c r="AB717" s="121"/>
      <c r="AC717" s="121"/>
      <c r="AD717" s="121"/>
      <c r="AE717" s="121"/>
      <c r="AF717" s="121"/>
      <c r="AG717" s="121"/>
      <c r="AH717" s="121"/>
      <c r="AI717" s="121"/>
      <c r="AJ717" s="121"/>
      <c r="AK717" s="121"/>
      <c r="AL717" s="121"/>
      <c r="AM717" s="121"/>
    </row>
    <row r="718" spans="3:39" x14ac:dyDescent="0.25">
      <c r="C718" s="121"/>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c r="AA718" s="121"/>
      <c r="AB718" s="121"/>
      <c r="AC718" s="121"/>
      <c r="AD718" s="121"/>
      <c r="AE718" s="121"/>
      <c r="AF718" s="121"/>
      <c r="AG718" s="121"/>
      <c r="AH718" s="121"/>
      <c r="AI718" s="121"/>
      <c r="AJ718" s="121"/>
      <c r="AK718" s="121"/>
      <c r="AL718" s="121"/>
      <c r="AM718" s="121"/>
    </row>
    <row r="719" spans="3:39" x14ac:dyDescent="0.25">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c r="AA719" s="121"/>
      <c r="AB719" s="121"/>
      <c r="AC719" s="121"/>
      <c r="AD719" s="121"/>
      <c r="AE719" s="121"/>
      <c r="AF719" s="121"/>
      <c r="AG719" s="121"/>
      <c r="AH719" s="121"/>
      <c r="AI719" s="121"/>
      <c r="AJ719" s="121"/>
      <c r="AK719" s="121"/>
      <c r="AL719" s="121"/>
      <c r="AM719" s="121"/>
    </row>
    <row r="720" spans="3:39" x14ac:dyDescent="0.25">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c r="AA720" s="121"/>
      <c r="AB720" s="121"/>
      <c r="AC720" s="121"/>
      <c r="AD720" s="121"/>
      <c r="AE720" s="121"/>
      <c r="AF720" s="121"/>
      <c r="AG720" s="121"/>
      <c r="AH720" s="121"/>
      <c r="AI720" s="121"/>
      <c r="AJ720" s="121"/>
      <c r="AK720" s="121"/>
      <c r="AL720" s="121"/>
      <c r="AM720" s="121"/>
    </row>
    <row r="721" spans="3:39" x14ac:dyDescent="0.25">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c r="AA721" s="121"/>
      <c r="AB721" s="121"/>
      <c r="AC721" s="121"/>
      <c r="AD721" s="121"/>
      <c r="AE721" s="121"/>
      <c r="AF721" s="121"/>
      <c r="AG721" s="121"/>
      <c r="AH721" s="121"/>
      <c r="AI721" s="121"/>
      <c r="AJ721" s="121"/>
      <c r="AK721" s="121"/>
      <c r="AL721" s="121"/>
      <c r="AM721" s="121"/>
    </row>
    <row r="722" spans="3:39" x14ac:dyDescent="0.25">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c r="AA722" s="121"/>
      <c r="AB722" s="121"/>
      <c r="AC722" s="121"/>
      <c r="AD722" s="121"/>
      <c r="AE722" s="121"/>
      <c r="AF722" s="121"/>
      <c r="AG722" s="121"/>
      <c r="AH722" s="121"/>
      <c r="AI722" s="121"/>
      <c r="AJ722" s="121"/>
      <c r="AK722" s="121"/>
      <c r="AL722" s="121"/>
      <c r="AM722" s="121"/>
    </row>
    <row r="723" spans="3:39" x14ac:dyDescent="0.25">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c r="AA723" s="121"/>
      <c r="AB723" s="121"/>
      <c r="AC723" s="121"/>
      <c r="AD723" s="121"/>
      <c r="AE723" s="121"/>
      <c r="AF723" s="121"/>
      <c r="AG723" s="121"/>
      <c r="AH723" s="121"/>
      <c r="AI723" s="121"/>
      <c r="AJ723" s="121"/>
      <c r="AK723" s="121"/>
      <c r="AL723" s="121"/>
      <c r="AM723" s="121"/>
    </row>
    <row r="724" spans="3:39" x14ac:dyDescent="0.25">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c r="AA724" s="121"/>
      <c r="AB724" s="121"/>
      <c r="AC724" s="121"/>
      <c r="AD724" s="121"/>
      <c r="AE724" s="121"/>
      <c r="AF724" s="121"/>
      <c r="AG724" s="121"/>
      <c r="AH724" s="121"/>
      <c r="AI724" s="121"/>
      <c r="AJ724" s="121"/>
      <c r="AK724" s="121"/>
      <c r="AL724" s="121"/>
      <c r="AM724" s="121"/>
    </row>
    <row r="725" spans="3:39" x14ac:dyDescent="0.25">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c r="AA725" s="121"/>
      <c r="AB725" s="121"/>
      <c r="AC725" s="121"/>
      <c r="AD725" s="121"/>
      <c r="AE725" s="121"/>
      <c r="AF725" s="121"/>
      <c r="AG725" s="121"/>
      <c r="AH725" s="121"/>
      <c r="AI725" s="121"/>
      <c r="AJ725" s="121"/>
      <c r="AK725" s="121"/>
      <c r="AL725" s="121"/>
      <c r="AM725" s="121"/>
    </row>
    <row r="726" spans="3:39" x14ac:dyDescent="0.25">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c r="AA726" s="121"/>
      <c r="AB726" s="121"/>
      <c r="AC726" s="121"/>
      <c r="AD726" s="121"/>
      <c r="AE726" s="121"/>
      <c r="AF726" s="121"/>
      <c r="AG726" s="121"/>
      <c r="AH726" s="121"/>
      <c r="AI726" s="121"/>
      <c r="AJ726" s="121"/>
      <c r="AK726" s="121"/>
      <c r="AL726" s="121"/>
      <c r="AM726" s="121"/>
    </row>
    <row r="727" spans="3:39" x14ac:dyDescent="0.25">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c r="AA727" s="121"/>
      <c r="AB727" s="121"/>
      <c r="AC727" s="121"/>
      <c r="AD727" s="121"/>
      <c r="AE727" s="121"/>
      <c r="AF727" s="121"/>
      <c r="AG727" s="121"/>
      <c r="AH727" s="121"/>
      <c r="AI727" s="121"/>
      <c r="AJ727" s="121"/>
      <c r="AK727" s="121"/>
      <c r="AL727" s="121"/>
      <c r="AM727" s="121"/>
    </row>
    <row r="728" spans="3:39" x14ac:dyDescent="0.25">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c r="AA728" s="121"/>
      <c r="AB728" s="121"/>
      <c r="AC728" s="121"/>
      <c r="AD728" s="121"/>
      <c r="AE728" s="121"/>
      <c r="AF728" s="121"/>
      <c r="AG728" s="121"/>
      <c r="AH728" s="121"/>
      <c r="AI728" s="121"/>
      <c r="AJ728" s="121"/>
      <c r="AK728" s="121"/>
      <c r="AL728" s="121"/>
      <c r="AM728" s="121"/>
    </row>
    <row r="729" spans="3:39" x14ac:dyDescent="0.25">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c r="AA729" s="121"/>
      <c r="AB729" s="121"/>
      <c r="AC729" s="121"/>
      <c r="AD729" s="121"/>
      <c r="AE729" s="121"/>
      <c r="AF729" s="121"/>
      <c r="AG729" s="121"/>
      <c r="AH729" s="121"/>
      <c r="AI729" s="121"/>
      <c r="AJ729" s="121"/>
      <c r="AK729" s="121"/>
      <c r="AL729" s="121"/>
      <c r="AM729" s="121"/>
    </row>
    <row r="730" spans="3:39" x14ac:dyDescent="0.25">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c r="AA730" s="121"/>
      <c r="AB730" s="121"/>
      <c r="AC730" s="121"/>
      <c r="AD730" s="121"/>
      <c r="AE730" s="121"/>
      <c r="AF730" s="121"/>
      <c r="AG730" s="121"/>
      <c r="AH730" s="121"/>
      <c r="AI730" s="121"/>
      <c r="AJ730" s="121"/>
      <c r="AK730" s="121"/>
      <c r="AL730" s="121"/>
      <c r="AM730" s="121"/>
    </row>
    <row r="731" spans="3:39" x14ac:dyDescent="0.25">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c r="AA731" s="121"/>
      <c r="AB731" s="121"/>
      <c r="AC731" s="121"/>
      <c r="AD731" s="121"/>
      <c r="AE731" s="121"/>
      <c r="AF731" s="121"/>
      <c r="AG731" s="121"/>
      <c r="AH731" s="121"/>
      <c r="AI731" s="121"/>
      <c r="AJ731" s="121"/>
      <c r="AK731" s="121"/>
      <c r="AL731" s="121"/>
      <c r="AM731" s="121"/>
    </row>
    <row r="732" spans="3:39" x14ac:dyDescent="0.25">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c r="AA732" s="121"/>
      <c r="AB732" s="121"/>
      <c r="AC732" s="121"/>
      <c r="AD732" s="121"/>
      <c r="AE732" s="121"/>
      <c r="AF732" s="121"/>
      <c r="AG732" s="121"/>
      <c r="AH732" s="121"/>
      <c r="AI732" s="121"/>
      <c r="AJ732" s="121"/>
      <c r="AK732" s="121"/>
      <c r="AL732" s="121"/>
      <c r="AM732" s="121"/>
    </row>
    <row r="733" spans="3:39" x14ac:dyDescent="0.25">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c r="AA733" s="121"/>
      <c r="AB733" s="121"/>
      <c r="AC733" s="121"/>
      <c r="AD733" s="121"/>
      <c r="AE733" s="121"/>
      <c r="AF733" s="121"/>
      <c r="AG733" s="121"/>
      <c r="AH733" s="121"/>
      <c r="AI733" s="121"/>
      <c r="AJ733" s="121"/>
      <c r="AK733" s="121"/>
      <c r="AL733" s="121"/>
      <c r="AM733" s="121"/>
    </row>
    <row r="734" spans="3:39" x14ac:dyDescent="0.25">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c r="AA734" s="121"/>
      <c r="AB734" s="121"/>
      <c r="AC734" s="121"/>
      <c r="AD734" s="121"/>
      <c r="AE734" s="121"/>
      <c r="AF734" s="121"/>
      <c r="AG734" s="121"/>
      <c r="AH734" s="121"/>
      <c r="AI734" s="121"/>
      <c r="AJ734" s="121"/>
      <c r="AK734" s="121"/>
      <c r="AL734" s="121"/>
      <c r="AM734" s="121"/>
    </row>
    <row r="735" spans="3:39" x14ac:dyDescent="0.25">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c r="AA735" s="121"/>
      <c r="AB735" s="121"/>
      <c r="AC735" s="121"/>
      <c r="AD735" s="121"/>
      <c r="AE735" s="121"/>
      <c r="AF735" s="121"/>
      <c r="AG735" s="121"/>
      <c r="AH735" s="121"/>
      <c r="AI735" s="121"/>
      <c r="AJ735" s="121"/>
      <c r="AK735" s="121"/>
      <c r="AL735" s="121"/>
      <c r="AM735" s="121"/>
    </row>
    <row r="736" spans="3:39" x14ac:dyDescent="0.25">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c r="AA736" s="121"/>
      <c r="AB736" s="121"/>
      <c r="AC736" s="121"/>
      <c r="AD736" s="121"/>
      <c r="AE736" s="121"/>
      <c r="AF736" s="121"/>
      <c r="AG736" s="121"/>
      <c r="AH736" s="121"/>
      <c r="AI736" s="121"/>
      <c r="AJ736" s="121"/>
      <c r="AK736" s="121"/>
      <c r="AL736" s="121"/>
      <c r="AM736" s="121"/>
    </row>
    <row r="737" spans="3:39" x14ac:dyDescent="0.25">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c r="AA737" s="121"/>
      <c r="AB737" s="121"/>
      <c r="AC737" s="121"/>
      <c r="AD737" s="121"/>
      <c r="AE737" s="121"/>
      <c r="AF737" s="121"/>
      <c r="AG737" s="121"/>
      <c r="AH737" s="121"/>
      <c r="AI737" s="121"/>
      <c r="AJ737" s="121"/>
      <c r="AK737" s="121"/>
      <c r="AL737" s="121"/>
      <c r="AM737" s="121"/>
    </row>
    <row r="738" spans="3:39" x14ac:dyDescent="0.25">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c r="AA738" s="121"/>
      <c r="AB738" s="121"/>
      <c r="AC738" s="121"/>
      <c r="AD738" s="121"/>
      <c r="AE738" s="121"/>
      <c r="AF738" s="121"/>
      <c r="AG738" s="121"/>
      <c r="AH738" s="121"/>
      <c r="AI738" s="121"/>
      <c r="AJ738" s="121"/>
      <c r="AK738" s="121"/>
      <c r="AL738" s="121"/>
      <c r="AM738" s="121"/>
    </row>
    <row r="739" spans="3:39" x14ac:dyDescent="0.25">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c r="AA739" s="121"/>
      <c r="AB739" s="121"/>
      <c r="AC739" s="121"/>
      <c r="AD739" s="121"/>
      <c r="AE739" s="121"/>
      <c r="AF739" s="121"/>
      <c r="AG739" s="121"/>
      <c r="AH739" s="121"/>
      <c r="AI739" s="121"/>
      <c r="AJ739" s="121"/>
      <c r="AK739" s="121"/>
      <c r="AL739" s="121"/>
      <c r="AM739" s="121"/>
    </row>
    <row r="740" spans="3:39" x14ac:dyDescent="0.25">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c r="AA740" s="121"/>
      <c r="AB740" s="121"/>
      <c r="AC740" s="121"/>
      <c r="AD740" s="121"/>
      <c r="AE740" s="121"/>
      <c r="AF740" s="121"/>
      <c r="AG740" s="121"/>
      <c r="AH740" s="121"/>
      <c r="AI740" s="121"/>
      <c r="AJ740" s="121"/>
      <c r="AK740" s="121"/>
      <c r="AL740" s="121"/>
      <c r="AM740" s="121"/>
    </row>
    <row r="741" spans="3:39" x14ac:dyDescent="0.25">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c r="AA741" s="121"/>
      <c r="AB741" s="121"/>
      <c r="AC741" s="121"/>
      <c r="AD741" s="121"/>
      <c r="AE741" s="121"/>
      <c r="AF741" s="121"/>
      <c r="AG741" s="121"/>
      <c r="AH741" s="121"/>
      <c r="AI741" s="121"/>
      <c r="AJ741" s="121"/>
      <c r="AK741" s="121"/>
      <c r="AL741" s="121"/>
      <c r="AM741" s="121"/>
    </row>
    <row r="742" spans="3:39" x14ac:dyDescent="0.25">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c r="AA742" s="121"/>
      <c r="AB742" s="121"/>
      <c r="AC742" s="121"/>
      <c r="AD742" s="121"/>
      <c r="AE742" s="121"/>
      <c r="AF742" s="121"/>
      <c r="AG742" s="121"/>
      <c r="AH742" s="121"/>
      <c r="AI742" s="121"/>
      <c r="AJ742" s="121"/>
      <c r="AK742" s="121"/>
      <c r="AL742" s="121"/>
      <c r="AM742" s="121"/>
    </row>
    <row r="743" spans="3:39" x14ac:dyDescent="0.25">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c r="AA743" s="121"/>
      <c r="AB743" s="121"/>
      <c r="AC743" s="121"/>
      <c r="AD743" s="121"/>
      <c r="AE743" s="121"/>
      <c r="AF743" s="121"/>
      <c r="AG743" s="121"/>
      <c r="AH743" s="121"/>
      <c r="AI743" s="121"/>
      <c r="AJ743" s="121"/>
      <c r="AK743" s="121"/>
      <c r="AL743" s="121"/>
      <c r="AM743" s="121"/>
    </row>
    <row r="744" spans="3:39" x14ac:dyDescent="0.25">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c r="AA744" s="121"/>
      <c r="AB744" s="121"/>
      <c r="AC744" s="121"/>
      <c r="AD744" s="121"/>
      <c r="AE744" s="121"/>
      <c r="AF744" s="121"/>
      <c r="AG744" s="121"/>
      <c r="AH744" s="121"/>
      <c r="AI744" s="121"/>
      <c r="AJ744" s="121"/>
      <c r="AK744" s="121"/>
      <c r="AL744" s="121"/>
      <c r="AM744" s="121"/>
    </row>
    <row r="745" spans="3:39" x14ac:dyDescent="0.25">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c r="AA745" s="121"/>
      <c r="AB745" s="121"/>
      <c r="AC745" s="121"/>
      <c r="AD745" s="121"/>
      <c r="AE745" s="121"/>
      <c r="AF745" s="121"/>
      <c r="AG745" s="121"/>
      <c r="AH745" s="121"/>
      <c r="AI745" s="121"/>
      <c r="AJ745" s="121"/>
      <c r="AK745" s="121"/>
      <c r="AL745" s="121"/>
      <c r="AM745" s="121"/>
    </row>
    <row r="746" spans="3:39" x14ac:dyDescent="0.25">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c r="AA746" s="121"/>
      <c r="AB746" s="121"/>
      <c r="AC746" s="121"/>
      <c r="AD746" s="121"/>
      <c r="AE746" s="121"/>
      <c r="AF746" s="121"/>
      <c r="AG746" s="121"/>
      <c r="AH746" s="121"/>
      <c r="AI746" s="121"/>
      <c r="AJ746" s="121"/>
      <c r="AK746" s="121"/>
      <c r="AL746" s="121"/>
      <c r="AM746" s="121"/>
    </row>
    <row r="747" spans="3:39" x14ac:dyDescent="0.25">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c r="AA747" s="121"/>
      <c r="AB747" s="121"/>
      <c r="AC747" s="121"/>
      <c r="AD747" s="121"/>
      <c r="AE747" s="121"/>
      <c r="AF747" s="121"/>
      <c r="AG747" s="121"/>
      <c r="AH747" s="121"/>
      <c r="AI747" s="121"/>
      <c r="AJ747" s="121"/>
      <c r="AK747" s="121"/>
      <c r="AL747" s="121"/>
      <c r="AM747" s="121"/>
    </row>
    <row r="748" spans="3:39" x14ac:dyDescent="0.25">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c r="AA748" s="121"/>
      <c r="AB748" s="121"/>
      <c r="AC748" s="121"/>
      <c r="AD748" s="121"/>
      <c r="AE748" s="121"/>
      <c r="AF748" s="121"/>
      <c r="AG748" s="121"/>
      <c r="AH748" s="121"/>
      <c r="AI748" s="121"/>
      <c r="AJ748" s="121"/>
      <c r="AK748" s="121"/>
      <c r="AL748" s="121"/>
      <c r="AM748" s="121"/>
    </row>
    <row r="749" spans="3:39" x14ac:dyDescent="0.25">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c r="AA749" s="121"/>
      <c r="AB749" s="121"/>
      <c r="AC749" s="121"/>
      <c r="AD749" s="121"/>
      <c r="AE749" s="121"/>
      <c r="AF749" s="121"/>
      <c r="AG749" s="121"/>
      <c r="AH749" s="121"/>
      <c r="AI749" s="121"/>
      <c r="AJ749" s="121"/>
      <c r="AK749" s="121"/>
      <c r="AL749" s="121"/>
      <c r="AM749" s="121"/>
    </row>
    <row r="750" spans="3:39" x14ac:dyDescent="0.25">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c r="AA750" s="121"/>
      <c r="AB750" s="121"/>
      <c r="AC750" s="121"/>
      <c r="AD750" s="121"/>
      <c r="AE750" s="121"/>
      <c r="AF750" s="121"/>
      <c r="AG750" s="121"/>
      <c r="AH750" s="121"/>
      <c r="AI750" s="121"/>
      <c r="AJ750" s="121"/>
      <c r="AK750" s="121"/>
      <c r="AL750" s="121"/>
      <c r="AM750" s="121"/>
    </row>
    <row r="751" spans="3:39" x14ac:dyDescent="0.25">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c r="AA751" s="121"/>
      <c r="AB751" s="121"/>
      <c r="AC751" s="121"/>
      <c r="AD751" s="121"/>
      <c r="AE751" s="121"/>
      <c r="AF751" s="121"/>
      <c r="AG751" s="121"/>
      <c r="AH751" s="121"/>
      <c r="AI751" s="121"/>
      <c r="AJ751" s="121"/>
      <c r="AK751" s="121"/>
      <c r="AL751" s="121"/>
      <c r="AM751" s="121"/>
    </row>
    <row r="752" spans="3:39" x14ac:dyDescent="0.25">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c r="AA752" s="121"/>
      <c r="AB752" s="121"/>
      <c r="AC752" s="121"/>
      <c r="AD752" s="121"/>
      <c r="AE752" s="121"/>
      <c r="AF752" s="121"/>
      <c r="AG752" s="121"/>
      <c r="AH752" s="121"/>
      <c r="AI752" s="121"/>
      <c r="AJ752" s="121"/>
      <c r="AK752" s="121"/>
      <c r="AL752" s="121"/>
      <c r="AM752" s="121"/>
    </row>
    <row r="753" spans="3:39" x14ac:dyDescent="0.25">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c r="AA753" s="121"/>
      <c r="AB753" s="121"/>
      <c r="AC753" s="121"/>
      <c r="AD753" s="121"/>
      <c r="AE753" s="121"/>
      <c r="AF753" s="121"/>
      <c r="AG753" s="121"/>
      <c r="AH753" s="121"/>
      <c r="AI753" s="121"/>
      <c r="AJ753" s="121"/>
      <c r="AK753" s="121"/>
      <c r="AL753" s="121"/>
      <c r="AM753" s="121"/>
    </row>
    <row r="754" spans="3:39" x14ac:dyDescent="0.25">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c r="AA754" s="121"/>
      <c r="AB754" s="121"/>
      <c r="AC754" s="121"/>
      <c r="AD754" s="121"/>
      <c r="AE754" s="121"/>
      <c r="AF754" s="121"/>
      <c r="AG754" s="121"/>
      <c r="AH754" s="121"/>
      <c r="AI754" s="121"/>
      <c r="AJ754" s="121"/>
      <c r="AK754" s="121"/>
      <c r="AL754" s="121"/>
      <c r="AM754" s="121"/>
    </row>
    <row r="755" spans="3:39" x14ac:dyDescent="0.25">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c r="AA755" s="121"/>
      <c r="AB755" s="121"/>
      <c r="AC755" s="121"/>
      <c r="AD755" s="121"/>
      <c r="AE755" s="121"/>
      <c r="AF755" s="121"/>
      <c r="AG755" s="121"/>
      <c r="AH755" s="121"/>
      <c r="AI755" s="121"/>
      <c r="AJ755" s="121"/>
      <c r="AK755" s="121"/>
      <c r="AL755" s="121"/>
      <c r="AM755" s="121"/>
    </row>
    <row r="756" spans="3:39" x14ac:dyDescent="0.25">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c r="AA756" s="121"/>
      <c r="AB756" s="121"/>
      <c r="AC756" s="121"/>
      <c r="AD756" s="121"/>
      <c r="AE756" s="121"/>
      <c r="AF756" s="121"/>
      <c r="AG756" s="121"/>
      <c r="AH756" s="121"/>
      <c r="AI756" s="121"/>
      <c r="AJ756" s="121"/>
      <c r="AK756" s="121"/>
      <c r="AL756" s="121"/>
      <c r="AM756" s="121"/>
    </row>
    <row r="757" spans="3:39" x14ac:dyDescent="0.25">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c r="AA757" s="121"/>
      <c r="AB757" s="121"/>
      <c r="AC757" s="121"/>
      <c r="AD757" s="121"/>
      <c r="AE757" s="121"/>
      <c r="AF757" s="121"/>
      <c r="AG757" s="121"/>
      <c r="AH757" s="121"/>
      <c r="AI757" s="121"/>
      <c r="AJ757" s="121"/>
      <c r="AK757" s="121"/>
      <c r="AL757" s="121"/>
      <c r="AM757" s="121"/>
    </row>
    <row r="758" spans="3:39" x14ac:dyDescent="0.25">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c r="AA758" s="121"/>
      <c r="AB758" s="121"/>
      <c r="AC758" s="121"/>
      <c r="AD758" s="121"/>
      <c r="AE758" s="121"/>
      <c r="AF758" s="121"/>
      <c r="AG758" s="121"/>
      <c r="AH758" s="121"/>
      <c r="AI758" s="121"/>
      <c r="AJ758" s="121"/>
      <c r="AK758" s="121"/>
      <c r="AL758" s="121"/>
      <c r="AM758" s="121"/>
    </row>
    <row r="759" spans="3:39" x14ac:dyDescent="0.25">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c r="AA759" s="121"/>
      <c r="AB759" s="121"/>
      <c r="AC759" s="121"/>
      <c r="AD759" s="121"/>
      <c r="AE759" s="121"/>
      <c r="AF759" s="121"/>
      <c r="AG759" s="121"/>
      <c r="AH759" s="121"/>
      <c r="AI759" s="121"/>
      <c r="AJ759" s="121"/>
      <c r="AK759" s="121"/>
      <c r="AL759" s="121"/>
      <c r="AM759" s="121"/>
    </row>
    <row r="760" spans="3:39" x14ac:dyDescent="0.25">
      <c r="C760" s="121"/>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c r="AA760" s="121"/>
      <c r="AB760" s="121"/>
      <c r="AC760" s="121"/>
      <c r="AD760" s="121"/>
      <c r="AE760" s="121"/>
      <c r="AF760" s="121"/>
      <c r="AG760" s="121"/>
      <c r="AH760" s="121"/>
      <c r="AI760" s="121"/>
      <c r="AJ760" s="121"/>
      <c r="AK760" s="121"/>
      <c r="AL760" s="121"/>
      <c r="AM760" s="121"/>
    </row>
    <row r="761" spans="3:39" x14ac:dyDescent="0.25">
      <c r="C761" s="121"/>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c r="AA761" s="121"/>
      <c r="AB761" s="121"/>
      <c r="AC761" s="121"/>
      <c r="AD761" s="121"/>
      <c r="AE761" s="121"/>
      <c r="AF761" s="121"/>
      <c r="AG761" s="121"/>
      <c r="AH761" s="121"/>
      <c r="AI761" s="121"/>
      <c r="AJ761" s="121"/>
      <c r="AK761" s="121"/>
      <c r="AL761" s="121"/>
      <c r="AM761" s="121"/>
    </row>
    <row r="762" spans="3:39" x14ac:dyDescent="0.25">
      <c r="C762" s="121"/>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c r="AA762" s="121"/>
      <c r="AB762" s="121"/>
      <c r="AC762" s="121"/>
      <c r="AD762" s="121"/>
      <c r="AE762" s="121"/>
      <c r="AF762" s="121"/>
      <c r="AG762" s="121"/>
      <c r="AH762" s="121"/>
      <c r="AI762" s="121"/>
      <c r="AJ762" s="121"/>
      <c r="AK762" s="121"/>
      <c r="AL762" s="121"/>
      <c r="AM762" s="121"/>
    </row>
    <row r="763" spans="3:39" x14ac:dyDescent="0.25">
      <c r="C763" s="121"/>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c r="AA763" s="121"/>
      <c r="AB763" s="121"/>
      <c r="AC763" s="121"/>
      <c r="AD763" s="121"/>
      <c r="AE763" s="121"/>
      <c r="AF763" s="121"/>
      <c r="AG763" s="121"/>
      <c r="AH763" s="121"/>
      <c r="AI763" s="121"/>
      <c r="AJ763" s="121"/>
      <c r="AK763" s="121"/>
      <c r="AL763" s="121"/>
      <c r="AM763" s="121"/>
    </row>
    <row r="764" spans="3:39" x14ac:dyDescent="0.25">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c r="AA764" s="121"/>
      <c r="AB764" s="121"/>
      <c r="AC764" s="121"/>
      <c r="AD764" s="121"/>
      <c r="AE764" s="121"/>
      <c r="AF764" s="121"/>
      <c r="AG764" s="121"/>
      <c r="AH764" s="121"/>
      <c r="AI764" s="121"/>
      <c r="AJ764" s="121"/>
      <c r="AK764" s="121"/>
      <c r="AL764" s="121"/>
      <c r="AM764" s="121"/>
    </row>
    <row r="765" spans="3:39" x14ac:dyDescent="0.25">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c r="AA765" s="121"/>
      <c r="AB765" s="121"/>
      <c r="AC765" s="121"/>
      <c r="AD765" s="121"/>
      <c r="AE765" s="121"/>
      <c r="AF765" s="121"/>
      <c r="AG765" s="121"/>
      <c r="AH765" s="121"/>
      <c r="AI765" s="121"/>
      <c r="AJ765" s="121"/>
      <c r="AK765" s="121"/>
      <c r="AL765" s="121"/>
      <c r="AM765" s="121"/>
    </row>
    <row r="766" spans="3:39" x14ac:dyDescent="0.25">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c r="AA766" s="121"/>
      <c r="AB766" s="121"/>
      <c r="AC766" s="121"/>
      <c r="AD766" s="121"/>
      <c r="AE766" s="121"/>
      <c r="AF766" s="121"/>
      <c r="AG766" s="121"/>
      <c r="AH766" s="121"/>
      <c r="AI766" s="121"/>
      <c r="AJ766" s="121"/>
      <c r="AK766" s="121"/>
      <c r="AL766" s="121"/>
      <c r="AM766" s="121"/>
    </row>
    <row r="767" spans="3:39" x14ac:dyDescent="0.25">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c r="AA767" s="121"/>
      <c r="AB767" s="121"/>
      <c r="AC767" s="121"/>
      <c r="AD767" s="121"/>
      <c r="AE767" s="121"/>
      <c r="AF767" s="121"/>
      <c r="AG767" s="121"/>
      <c r="AH767" s="121"/>
      <c r="AI767" s="121"/>
      <c r="AJ767" s="121"/>
      <c r="AK767" s="121"/>
      <c r="AL767" s="121"/>
      <c r="AM767" s="121"/>
    </row>
    <row r="768" spans="3:39" x14ac:dyDescent="0.25">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c r="AA768" s="121"/>
      <c r="AB768" s="121"/>
      <c r="AC768" s="121"/>
      <c r="AD768" s="121"/>
      <c r="AE768" s="121"/>
      <c r="AF768" s="121"/>
      <c r="AG768" s="121"/>
      <c r="AH768" s="121"/>
      <c r="AI768" s="121"/>
      <c r="AJ768" s="121"/>
      <c r="AK768" s="121"/>
      <c r="AL768" s="121"/>
      <c r="AM768" s="121"/>
    </row>
    <row r="769" spans="3:39" x14ac:dyDescent="0.25">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c r="AA769" s="121"/>
      <c r="AB769" s="121"/>
      <c r="AC769" s="121"/>
      <c r="AD769" s="121"/>
      <c r="AE769" s="121"/>
      <c r="AF769" s="121"/>
      <c r="AG769" s="121"/>
      <c r="AH769" s="121"/>
      <c r="AI769" s="121"/>
      <c r="AJ769" s="121"/>
      <c r="AK769" s="121"/>
      <c r="AL769" s="121"/>
      <c r="AM769" s="121"/>
    </row>
    <row r="770" spans="3:39" x14ac:dyDescent="0.25">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c r="AA770" s="121"/>
      <c r="AB770" s="121"/>
      <c r="AC770" s="121"/>
      <c r="AD770" s="121"/>
      <c r="AE770" s="121"/>
      <c r="AF770" s="121"/>
      <c r="AG770" s="121"/>
      <c r="AH770" s="121"/>
      <c r="AI770" s="121"/>
      <c r="AJ770" s="121"/>
      <c r="AK770" s="121"/>
      <c r="AL770" s="121"/>
      <c r="AM770" s="121"/>
    </row>
    <row r="771" spans="3:39" x14ac:dyDescent="0.25">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c r="AA771" s="121"/>
      <c r="AB771" s="121"/>
      <c r="AC771" s="121"/>
      <c r="AD771" s="121"/>
      <c r="AE771" s="121"/>
      <c r="AF771" s="121"/>
      <c r="AG771" s="121"/>
      <c r="AH771" s="121"/>
      <c r="AI771" s="121"/>
      <c r="AJ771" s="121"/>
      <c r="AK771" s="121"/>
      <c r="AL771" s="121"/>
      <c r="AM771" s="121"/>
    </row>
    <row r="772" spans="3:39" x14ac:dyDescent="0.25">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c r="AA772" s="121"/>
      <c r="AB772" s="121"/>
      <c r="AC772" s="121"/>
      <c r="AD772" s="121"/>
      <c r="AE772" s="121"/>
      <c r="AF772" s="121"/>
      <c r="AG772" s="121"/>
      <c r="AH772" s="121"/>
      <c r="AI772" s="121"/>
      <c r="AJ772" s="121"/>
      <c r="AK772" s="121"/>
      <c r="AL772" s="121"/>
      <c r="AM772" s="121"/>
    </row>
    <row r="773" spans="3:39" x14ac:dyDescent="0.25">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c r="AA773" s="121"/>
      <c r="AB773" s="121"/>
      <c r="AC773" s="121"/>
      <c r="AD773" s="121"/>
      <c r="AE773" s="121"/>
      <c r="AF773" s="121"/>
      <c r="AG773" s="121"/>
      <c r="AH773" s="121"/>
      <c r="AI773" s="121"/>
      <c r="AJ773" s="121"/>
      <c r="AK773" s="121"/>
      <c r="AL773" s="121"/>
      <c r="AM773" s="121"/>
    </row>
    <row r="774" spans="3:39" x14ac:dyDescent="0.25">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c r="AA774" s="121"/>
      <c r="AB774" s="121"/>
      <c r="AC774" s="121"/>
      <c r="AD774" s="121"/>
      <c r="AE774" s="121"/>
      <c r="AF774" s="121"/>
      <c r="AG774" s="121"/>
      <c r="AH774" s="121"/>
      <c r="AI774" s="121"/>
      <c r="AJ774" s="121"/>
      <c r="AK774" s="121"/>
      <c r="AL774" s="121"/>
      <c r="AM774" s="121"/>
    </row>
    <row r="775" spans="3:39" x14ac:dyDescent="0.25">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c r="AA775" s="121"/>
      <c r="AB775" s="121"/>
      <c r="AC775" s="121"/>
      <c r="AD775" s="121"/>
      <c r="AE775" s="121"/>
      <c r="AF775" s="121"/>
      <c r="AG775" s="121"/>
      <c r="AH775" s="121"/>
      <c r="AI775" s="121"/>
      <c r="AJ775" s="121"/>
      <c r="AK775" s="121"/>
      <c r="AL775" s="121"/>
      <c r="AM775" s="121"/>
    </row>
    <row r="776" spans="3:39" x14ac:dyDescent="0.25">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c r="AA776" s="121"/>
      <c r="AB776" s="121"/>
      <c r="AC776" s="121"/>
      <c r="AD776" s="121"/>
      <c r="AE776" s="121"/>
      <c r="AF776" s="121"/>
      <c r="AG776" s="121"/>
      <c r="AH776" s="121"/>
      <c r="AI776" s="121"/>
      <c r="AJ776" s="121"/>
      <c r="AK776" s="121"/>
      <c r="AL776" s="121"/>
      <c r="AM776" s="121"/>
    </row>
    <row r="777" spans="3:39" x14ac:dyDescent="0.25">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c r="AA777" s="121"/>
      <c r="AB777" s="121"/>
      <c r="AC777" s="121"/>
      <c r="AD777" s="121"/>
      <c r="AE777" s="121"/>
      <c r="AF777" s="121"/>
      <c r="AG777" s="121"/>
      <c r="AH777" s="121"/>
      <c r="AI777" s="121"/>
      <c r="AJ777" s="121"/>
      <c r="AK777" s="121"/>
      <c r="AL777" s="121"/>
      <c r="AM777" s="121"/>
    </row>
    <row r="778" spans="3:39" x14ac:dyDescent="0.25">
      <c r="C778" s="121"/>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c r="AA778" s="121"/>
      <c r="AB778" s="121"/>
      <c r="AC778" s="121"/>
      <c r="AD778" s="121"/>
      <c r="AE778" s="121"/>
      <c r="AF778" s="121"/>
      <c r="AG778" s="121"/>
      <c r="AH778" s="121"/>
      <c r="AI778" s="121"/>
      <c r="AJ778" s="121"/>
      <c r="AK778" s="121"/>
      <c r="AL778" s="121"/>
      <c r="AM778" s="121"/>
    </row>
    <row r="779" spans="3:39" x14ac:dyDescent="0.25">
      <c r="C779" s="121"/>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c r="AA779" s="121"/>
      <c r="AB779" s="121"/>
      <c r="AC779" s="121"/>
      <c r="AD779" s="121"/>
      <c r="AE779" s="121"/>
      <c r="AF779" s="121"/>
      <c r="AG779" s="121"/>
      <c r="AH779" s="121"/>
      <c r="AI779" s="121"/>
      <c r="AJ779" s="121"/>
      <c r="AK779" s="121"/>
      <c r="AL779" s="121"/>
      <c r="AM779" s="121"/>
    </row>
    <row r="780" spans="3:39" x14ac:dyDescent="0.25">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c r="AA780" s="121"/>
      <c r="AB780" s="121"/>
      <c r="AC780" s="121"/>
      <c r="AD780" s="121"/>
      <c r="AE780" s="121"/>
      <c r="AF780" s="121"/>
      <c r="AG780" s="121"/>
      <c r="AH780" s="121"/>
      <c r="AI780" s="121"/>
      <c r="AJ780" s="121"/>
      <c r="AK780" s="121"/>
      <c r="AL780" s="121"/>
      <c r="AM780" s="121"/>
    </row>
    <row r="781" spans="3:39" x14ac:dyDescent="0.25">
      <c r="C781" s="121"/>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c r="AA781" s="121"/>
      <c r="AB781" s="121"/>
      <c r="AC781" s="121"/>
      <c r="AD781" s="121"/>
      <c r="AE781" s="121"/>
      <c r="AF781" s="121"/>
      <c r="AG781" s="121"/>
      <c r="AH781" s="121"/>
      <c r="AI781" s="121"/>
      <c r="AJ781" s="121"/>
      <c r="AK781" s="121"/>
      <c r="AL781" s="121"/>
      <c r="AM781" s="121"/>
    </row>
    <row r="782" spans="3:39" x14ac:dyDescent="0.25">
      <c r="C782" s="121"/>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c r="AA782" s="121"/>
      <c r="AB782" s="121"/>
      <c r="AC782" s="121"/>
      <c r="AD782" s="121"/>
      <c r="AE782" s="121"/>
      <c r="AF782" s="121"/>
      <c r="AG782" s="121"/>
      <c r="AH782" s="121"/>
      <c r="AI782" s="121"/>
      <c r="AJ782" s="121"/>
      <c r="AK782" s="121"/>
      <c r="AL782" s="121"/>
      <c r="AM782" s="121"/>
    </row>
    <row r="783" spans="3:39" x14ac:dyDescent="0.25">
      <c r="C783" s="121"/>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c r="AA783" s="121"/>
      <c r="AB783" s="121"/>
      <c r="AC783" s="121"/>
      <c r="AD783" s="121"/>
      <c r="AE783" s="121"/>
      <c r="AF783" s="121"/>
      <c r="AG783" s="121"/>
      <c r="AH783" s="121"/>
      <c r="AI783" s="121"/>
      <c r="AJ783" s="121"/>
      <c r="AK783" s="121"/>
      <c r="AL783" s="121"/>
      <c r="AM783" s="121"/>
    </row>
    <row r="784" spans="3:39" x14ac:dyDescent="0.25">
      <c r="C784" s="121"/>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c r="AA784" s="121"/>
      <c r="AB784" s="121"/>
      <c r="AC784" s="121"/>
      <c r="AD784" s="121"/>
      <c r="AE784" s="121"/>
      <c r="AF784" s="121"/>
      <c r="AG784" s="121"/>
      <c r="AH784" s="121"/>
      <c r="AI784" s="121"/>
      <c r="AJ784" s="121"/>
      <c r="AK784" s="121"/>
      <c r="AL784" s="121"/>
      <c r="AM784" s="121"/>
    </row>
    <row r="785" spans="3:39" x14ac:dyDescent="0.25">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c r="AA785" s="121"/>
      <c r="AB785" s="121"/>
      <c r="AC785" s="121"/>
      <c r="AD785" s="121"/>
      <c r="AE785" s="121"/>
      <c r="AF785" s="121"/>
      <c r="AG785" s="121"/>
      <c r="AH785" s="121"/>
      <c r="AI785" s="121"/>
      <c r="AJ785" s="121"/>
      <c r="AK785" s="121"/>
      <c r="AL785" s="121"/>
      <c r="AM785" s="121"/>
    </row>
    <row r="786" spans="3:39" x14ac:dyDescent="0.25">
      <c r="C786" s="121"/>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c r="AA786" s="121"/>
      <c r="AB786" s="121"/>
      <c r="AC786" s="121"/>
      <c r="AD786" s="121"/>
      <c r="AE786" s="121"/>
      <c r="AF786" s="121"/>
      <c r="AG786" s="121"/>
      <c r="AH786" s="121"/>
      <c r="AI786" s="121"/>
      <c r="AJ786" s="121"/>
      <c r="AK786" s="121"/>
      <c r="AL786" s="121"/>
      <c r="AM786" s="121"/>
    </row>
    <row r="787" spans="3:39" x14ac:dyDescent="0.25">
      <c r="C787" s="121"/>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c r="AA787" s="121"/>
      <c r="AB787" s="121"/>
      <c r="AC787" s="121"/>
      <c r="AD787" s="121"/>
      <c r="AE787" s="121"/>
      <c r="AF787" s="121"/>
      <c r="AG787" s="121"/>
      <c r="AH787" s="121"/>
      <c r="AI787" s="121"/>
      <c r="AJ787" s="121"/>
      <c r="AK787" s="121"/>
      <c r="AL787" s="121"/>
      <c r="AM787" s="121"/>
    </row>
    <row r="788" spans="3:39" x14ac:dyDescent="0.25">
      <c r="C788" s="121"/>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c r="AA788" s="121"/>
      <c r="AB788" s="121"/>
      <c r="AC788" s="121"/>
      <c r="AD788" s="121"/>
      <c r="AE788" s="121"/>
      <c r="AF788" s="121"/>
      <c r="AG788" s="121"/>
      <c r="AH788" s="121"/>
      <c r="AI788" s="121"/>
      <c r="AJ788" s="121"/>
      <c r="AK788" s="121"/>
      <c r="AL788" s="121"/>
      <c r="AM788" s="121"/>
    </row>
    <row r="789" spans="3:39" x14ac:dyDescent="0.25">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c r="AA789" s="121"/>
      <c r="AB789" s="121"/>
      <c r="AC789" s="121"/>
      <c r="AD789" s="121"/>
      <c r="AE789" s="121"/>
      <c r="AF789" s="121"/>
      <c r="AG789" s="121"/>
      <c r="AH789" s="121"/>
      <c r="AI789" s="121"/>
      <c r="AJ789" s="121"/>
      <c r="AK789" s="121"/>
      <c r="AL789" s="121"/>
      <c r="AM789" s="121"/>
    </row>
    <row r="790" spans="3:39" x14ac:dyDescent="0.25">
      <c r="C790" s="121"/>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c r="AA790" s="121"/>
      <c r="AB790" s="121"/>
      <c r="AC790" s="121"/>
      <c r="AD790" s="121"/>
      <c r="AE790" s="121"/>
      <c r="AF790" s="121"/>
      <c r="AG790" s="121"/>
      <c r="AH790" s="121"/>
      <c r="AI790" s="121"/>
      <c r="AJ790" s="121"/>
      <c r="AK790" s="121"/>
      <c r="AL790" s="121"/>
      <c r="AM790" s="121"/>
    </row>
    <row r="791" spans="3:39" x14ac:dyDescent="0.25">
      <c r="C791" s="121"/>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c r="AA791" s="121"/>
      <c r="AB791" s="121"/>
      <c r="AC791" s="121"/>
      <c r="AD791" s="121"/>
      <c r="AE791" s="121"/>
      <c r="AF791" s="121"/>
      <c r="AG791" s="121"/>
      <c r="AH791" s="121"/>
      <c r="AI791" s="121"/>
      <c r="AJ791" s="121"/>
      <c r="AK791" s="121"/>
      <c r="AL791" s="121"/>
      <c r="AM791" s="121"/>
    </row>
    <row r="792" spans="3:39" x14ac:dyDescent="0.25">
      <c r="C792" s="121"/>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c r="AA792" s="121"/>
      <c r="AB792" s="121"/>
      <c r="AC792" s="121"/>
      <c r="AD792" s="121"/>
      <c r="AE792" s="121"/>
      <c r="AF792" s="121"/>
      <c r="AG792" s="121"/>
      <c r="AH792" s="121"/>
      <c r="AI792" s="121"/>
      <c r="AJ792" s="121"/>
      <c r="AK792" s="121"/>
      <c r="AL792" s="121"/>
      <c r="AM792" s="121"/>
    </row>
    <row r="793" spans="3:39" x14ac:dyDescent="0.25">
      <c r="C793" s="121"/>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c r="AA793" s="121"/>
      <c r="AB793" s="121"/>
      <c r="AC793" s="121"/>
      <c r="AD793" s="121"/>
      <c r="AE793" s="121"/>
      <c r="AF793" s="121"/>
      <c r="AG793" s="121"/>
      <c r="AH793" s="121"/>
      <c r="AI793" s="121"/>
      <c r="AJ793" s="121"/>
      <c r="AK793" s="121"/>
      <c r="AL793" s="121"/>
      <c r="AM793" s="121"/>
    </row>
    <row r="794" spans="3:39" x14ac:dyDescent="0.25">
      <c r="C794" s="121"/>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c r="AA794" s="121"/>
      <c r="AB794" s="121"/>
      <c r="AC794" s="121"/>
      <c r="AD794" s="121"/>
      <c r="AE794" s="121"/>
      <c r="AF794" s="121"/>
      <c r="AG794" s="121"/>
      <c r="AH794" s="121"/>
      <c r="AI794" s="121"/>
      <c r="AJ794" s="121"/>
      <c r="AK794" s="121"/>
      <c r="AL794" s="121"/>
      <c r="AM794" s="121"/>
    </row>
    <row r="795" spans="3:39" x14ac:dyDescent="0.25">
      <c r="C795" s="121"/>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c r="AA795" s="121"/>
      <c r="AB795" s="121"/>
      <c r="AC795" s="121"/>
      <c r="AD795" s="121"/>
      <c r="AE795" s="121"/>
      <c r="AF795" s="121"/>
      <c r="AG795" s="121"/>
      <c r="AH795" s="121"/>
      <c r="AI795" s="121"/>
      <c r="AJ795" s="121"/>
      <c r="AK795" s="121"/>
      <c r="AL795" s="121"/>
      <c r="AM795" s="121"/>
    </row>
    <row r="796" spans="3:39" x14ac:dyDescent="0.25">
      <c r="C796" s="121"/>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c r="AA796" s="121"/>
      <c r="AB796" s="121"/>
      <c r="AC796" s="121"/>
      <c r="AD796" s="121"/>
      <c r="AE796" s="121"/>
      <c r="AF796" s="121"/>
      <c r="AG796" s="121"/>
      <c r="AH796" s="121"/>
      <c r="AI796" s="121"/>
      <c r="AJ796" s="121"/>
      <c r="AK796" s="121"/>
      <c r="AL796" s="121"/>
      <c r="AM796" s="121"/>
    </row>
    <row r="797" spans="3:39" x14ac:dyDescent="0.25">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c r="AA797" s="121"/>
      <c r="AB797" s="121"/>
      <c r="AC797" s="121"/>
      <c r="AD797" s="121"/>
      <c r="AE797" s="121"/>
      <c r="AF797" s="121"/>
      <c r="AG797" s="121"/>
      <c r="AH797" s="121"/>
      <c r="AI797" s="121"/>
      <c r="AJ797" s="121"/>
      <c r="AK797" s="121"/>
      <c r="AL797" s="121"/>
      <c r="AM797" s="121"/>
    </row>
    <row r="798" spans="3:39" x14ac:dyDescent="0.25">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c r="AA798" s="121"/>
      <c r="AB798" s="121"/>
      <c r="AC798" s="121"/>
      <c r="AD798" s="121"/>
      <c r="AE798" s="121"/>
      <c r="AF798" s="121"/>
      <c r="AG798" s="121"/>
      <c r="AH798" s="121"/>
      <c r="AI798" s="121"/>
      <c r="AJ798" s="121"/>
      <c r="AK798" s="121"/>
      <c r="AL798" s="121"/>
      <c r="AM798" s="121"/>
    </row>
    <row r="799" spans="3:39" x14ac:dyDescent="0.25">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c r="AA799" s="121"/>
      <c r="AB799" s="121"/>
      <c r="AC799" s="121"/>
      <c r="AD799" s="121"/>
      <c r="AE799" s="121"/>
      <c r="AF799" s="121"/>
      <c r="AG799" s="121"/>
      <c r="AH799" s="121"/>
      <c r="AI799" s="121"/>
      <c r="AJ799" s="121"/>
      <c r="AK799" s="121"/>
      <c r="AL799" s="121"/>
      <c r="AM799" s="121"/>
    </row>
    <row r="800" spans="3:39" x14ac:dyDescent="0.25">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c r="AA800" s="121"/>
      <c r="AB800" s="121"/>
      <c r="AC800" s="121"/>
      <c r="AD800" s="121"/>
      <c r="AE800" s="121"/>
      <c r="AF800" s="121"/>
      <c r="AG800" s="121"/>
      <c r="AH800" s="121"/>
      <c r="AI800" s="121"/>
      <c r="AJ800" s="121"/>
      <c r="AK800" s="121"/>
      <c r="AL800" s="121"/>
      <c r="AM800" s="121"/>
    </row>
    <row r="801" spans="3:39" x14ac:dyDescent="0.25">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c r="AA801" s="121"/>
      <c r="AB801" s="121"/>
      <c r="AC801" s="121"/>
      <c r="AD801" s="121"/>
      <c r="AE801" s="121"/>
      <c r="AF801" s="121"/>
      <c r="AG801" s="121"/>
      <c r="AH801" s="121"/>
      <c r="AI801" s="121"/>
      <c r="AJ801" s="121"/>
      <c r="AK801" s="121"/>
      <c r="AL801" s="121"/>
      <c r="AM801" s="121"/>
    </row>
    <row r="802" spans="3:39" x14ac:dyDescent="0.25">
      <c r="C802" s="121"/>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c r="AA802" s="121"/>
      <c r="AB802" s="121"/>
      <c r="AC802" s="121"/>
      <c r="AD802" s="121"/>
      <c r="AE802" s="121"/>
      <c r="AF802" s="121"/>
      <c r="AG802" s="121"/>
      <c r="AH802" s="121"/>
      <c r="AI802" s="121"/>
      <c r="AJ802" s="121"/>
      <c r="AK802" s="121"/>
      <c r="AL802" s="121"/>
      <c r="AM802" s="121"/>
    </row>
    <row r="803" spans="3:39" x14ac:dyDescent="0.25">
      <c r="C803" s="121"/>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c r="AA803" s="121"/>
      <c r="AB803" s="121"/>
      <c r="AC803" s="121"/>
      <c r="AD803" s="121"/>
      <c r="AE803" s="121"/>
      <c r="AF803" s="121"/>
      <c r="AG803" s="121"/>
      <c r="AH803" s="121"/>
      <c r="AI803" s="121"/>
      <c r="AJ803" s="121"/>
      <c r="AK803" s="121"/>
      <c r="AL803" s="121"/>
      <c r="AM803" s="121"/>
    </row>
    <row r="804" spans="3:39" x14ac:dyDescent="0.25">
      <c r="C804" s="121"/>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c r="AA804" s="121"/>
      <c r="AB804" s="121"/>
      <c r="AC804" s="121"/>
      <c r="AD804" s="121"/>
      <c r="AE804" s="121"/>
      <c r="AF804" s="121"/>
      <c r="AG804" s="121"/>
      <c r="AH804" s="121"/>
      <c r="AI804" s="121"/>
      <c r="AJ804" s="121"/>
      <c r="AK804" s="121"/>
      <c r="AL804" s="121"/>
      <c r="AM804" s="121"/>
    </row>
    <row r="805" spans="3:39" x14ac:dyDescent="0.25">
      <c r="C805" s="121"/>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c r="AA805" s="121"/>
      <c r="AB805" s="121"/>
      <c r="AC805" s="121"/>
      <c r="AD805" s="121"/>
      <c r="AE805" s="121"/>
      <c r="AF805" s="121"/>
      <c r="AG805" s="121"/>
      <c r="AH805" s="121"/>
      <c r="AI805" s="121"/>
      <c r="AJ805" s="121"/>
      <c r="AK805" s="121"/>
      <c r="AL805" s="121"/>
      <c r="AM805" s="121"/>
    </row>
    <row r="806" spans="3:39" x14ac:dyDescent="0.25">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c r="AA806" s="121"/>
      <c r="AB806" s="121"/>
      <c r="AC806" s="121"/>
      <c r="AD806" s="121"/>
      <c r="AE806" s="121"/>
      <c r="AF806" s="121"/>
      <c r="AG806" s="121"/>
      <c r="AH806" s="121"/>
      <c r="AI806" s="121"/>
      <c r="AJ806" s="121"/>
      <c r="AK806" s="121"/>
      <c r="AL806" s="121"/>
      <c r="AM806" s="121"/>
    </row>
    <row r="807" spans="3:39" x14ac:dyDescent="0.25">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c r="AA807" s="121"/>
      <c r="AB807" s="121"/>
      <c r="AC807" s="121"/>
      <c r="AD807" s="121"/>
      <c r="AE807" s="121"/>
      <c r="AF807" s="121"/>
      <c r="AG807" s="121"/>
      <c r="AH807" s="121"/>
      <c r="AI807" s="121"/>
      <c r="AJ807" s="121"/>
      <c r="AK807" s="121"/>
      <c r="AL807" s="121"/>
      <c r="AM807" s="121"/>
    </row>
    <row r="808" spans="3:39" x14ac:dyDescent="0.25">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c r="AA808" s="121"/>
      <c r="AB808" s="121"/>
      <c r="AC808" s="121"/>
      <c r="AD808" s="121"/>
      <c r="AE808" s="121"/>
      <c r="AF808" s="121"/>
      <c r="AG808" s="121"/>
      <c r="AH808" s="121"/>
      <c r="AI808" s="121"/>
      <c r="AJ808" s="121"/>
      <c r="AK808" s="121"/>
      <c r="AL808" s="121"/>
      <c r="AM808" s="121"/>
    </row>
    <row r="809" spans="3:39" x14ac:dyDescent="0.25">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c r="AA809" s="121"/>
      <c r="AB809" s="121"/>
      <c r="AC809" s="121"/>
      <c r="AD809" s="121"/>
      <c r="AE809" s="121"/>
      <c r="AF809" s="121"/>
      <c r="AG809" s="121"/>
      <c r="AH809" s="121"/>
      <c r="AI809" s="121"/>
      <c r="AJ809" s="121"/>
      <c r="AK809" s="121"/>
      <c r="AL809" s="121"/>
      <c r="AM809" s="121"/>
    </row>
    <row r="810" spans="3:39" x14ac:dyDescent="0.25">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c r="AA810" s="121"/>
      <c r="AB810" s="121"/>
      <c r="AC810" s="121"/>
      <c r="AD810" s="121"/>
      <c r="AE810" s="121"/>
      <c r="AF810" s="121"/>
      <c r="AG810" s="121"/>
      <c r="AH810" s="121"/>
      <c r="AI810" s="121"/>
      <c r="AJ810" s="121"/>
      <c r="AK810" s="121"/>
      <c r="AL810" s="121"/>
      <c r="AM810" s="121"/>
    </row>
    <row r="811" spans="3:39" x14ac:dyDescent="0.25">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c r="AA811" s="121"/>
      <c r="AB811" s="121"/>
      <c r="AC811" s="121"/>
      <c r="AD811" s="121"/>
      <c r="AE811" s="121"/>
      <c r="AF811" s="121"/>
      <c r="AG811" s="121"/>
      <c r="AH811" s="121"/>
      <c r="AI811" s="121"/>
      <c r="AJ811" s="121"/>
      <c r="AK811" s="121"/>
      <c r="AL811" s="121"/>
      <c r="AM811" s="121"/>
    </row>
    <row r="812" spans="3:39" x14ac:dyDescent="0.25">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c r="AA812" s="121"/>
      <c r="AB812" s="121"/>
      <c r="AC812" s="121"/>
      <c r="AD812" s="121"/>
      <c r="AE812" s="121"/>
      <c r="AF812" s="121"/>
      <c r="AG812" s="121"/>
      <c r="AH812" s="121"/>
      <c r="AI812" s="121"/>
      <c r="AJ812" s="121"/>
      <c r="AK812" s="121"/>
      <c r="AL812" s="121"/>
      <c r="AM812" s="121"/>
    </row>
    <row r="813" spans="3:39" x14ac:dyDescent="0.25">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c r="AA813" s="121"/>
      <c r="AB813" s="121"/>
      <c r="AC813" s="121"/>
      <c r="AD813" s="121"/>
      <c r="AE813" s="121"/>
      <c r="AF813" s="121"/>
      <c r="AG813" s="121"/>
      <c r="AH813" s="121"/>
      <c r="AI813" s="121"/>
      <c r="AJ813" s="121"/>
      <c r="AK813" s="121"/>
      <c r="AL813" s="121"/>
      <c r="AM813" s="121"/>
    </row>
    <row r="814" spans="3:39" x14ac:dyDescent="0.25">
      <c r="C814" s="121"/>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c r="AA814" s="121"/>
      <c r="AB814" s="121"/>
      <c r="AC814" s="121"/>
      <c r="AD814" s="121"/>
      <c r="AE814" s="121"/>
      <c r="AF814" s="121"/>
      <c r="AG814" s="121"/>
      <c r="AH814" s="121"/>
      <c r="AI814" s="121"/>
      <c r="AJ814" s="121"/>
      <c r="AK814" s="121"/>
      <c r="AL814" s="121"/>
      <c r="AM814" s="121"/>
    </row>
    <row r="815" spans="3:39" x14ac:dyDescent="0.25">
      <c r="C815" s="121"/>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c r="AA815" s="121"/>
      <c r="AB815" s="121"/>
      <c r="AC815" s="121"/>
      <c r="AD815" s="121"/>
      <c r="AE815" s="121"/>
      <c r="AF815" s="121"/>
      <c r="AG815" s="121"/>
      <c r="AH815" s="121"/>
      <c r="AI815" s="121"/>
      <c r="AJ815" s="121"/>
      <c r="AK815" s="121"/>
      <c r="AL815" s="121"/>
      <c r="AM815" s="121"/>
    </row>
    <row r="816" spans="3:39" x14ac:dyDescent="0.25">
      <c r="C816" s="121"/>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c r="AA816" s="121"/>
      <c r="AB816" s="121"/>
      <c r="AC816" s="121"/>
      <c r="AD816" s="121"/>
      <c r="AE816" s="121"/>
      <c r="AF816" s="121"/>
      <c r="AG816" s="121"/>
      <c r="AH816" s="121"/>
      <c r="AI816" s="121"/>
      <c r="AJ816" s="121"/>
      <c r="AK816" s="121"/>
      <c r="AL816" s="121"/>
      <c r="AM816" s="121"/>
    </row>
    <row r="817" spans="3:39" x14ac:dyDescent="0.25">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c r="AA817" s="121"/>
      <c r="AB817" s="121"/>
      <c r="AC817" s="121"/>
      <c r="AD817" s="121"/>
      <c r="AE817" s="121"/>
      <c r="AF817" s="121"/>
      <c r="AG817" s="121"/>
      <c r="AH817" s="121"/>
      <c r="AI817" s="121"/>
      <c r="AJ817" s="121"/>
      <c r="AK817" s="121"/>
      <c r="AL817" s="121"/>
      <c r="AM817" s="121"/>
    </row>
    <row r="818" spans="3:39" x14ac:dyDescent="0.25">
      <c r="C818" s="121"/>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c r="AA818" s="121"/>
      <c r="AB818" s="121"/>
      <c r="AC818" s="121"/>
      <c r="AD818" s="121"/>
      <c r="AE818" s="121"/>
      <c r="AF818" s="121"/>
      <c r="AG818" s="121"/>
      <c r="AH818" s="121"/>
      <c r="AI818" s="121"/>
      <c r="AJ818" s="121"/>
      <c r="AK818" s="121"/>
      <c r="AL818" s="121"/>
      <c r="AM818" s="121"/>
    </row>
    <row r="819" spans="3:39" x14ac:dyDescent="0.25">
      <c r="C819" s="121"/>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c r="AA819" s="121"/>
      <c r="AB819" s="121"/>
      <c r="AC819" s="121"/>
      <c r="AD819" s="121"/>
      <c r="AE819" s="121"/>
      <c r="AF819" s="121"/>
      <c r="AG819" s="121"/>
      <c r="AH819" s="121"/>
      <c r="AI819" s="121"/>
      <c r="AJ819" s="121"/>
      <c r="AK819" s="121"/>
      <c r="AL819" s="121"/>
      <c r="AM819" s="121"/>
    </row>
    <row r="820" spans="3:39" x14ac:dyDescent="0.25">
      <c r="C820" s="121"/>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c r="AA820" s="121"/>
      <c r="AB820" s="121"/>
      <c r="AC820" s="121"/>
      <c r="AD820" s="121"/>
      <c r="AE820" s="121"/>
      <c r="AF820" s="121"/>
      <c r="AG820" s="121"/>
      <c r="AH820" s="121"/>
      <c r="AI820" s="121"/>
      <c r="AJ820" s="121"/>
      <c r="AK820" s="121"/>
      <c r="AL820" s="121"/>
      <c r="AM820" s="121"/>
    </row>
    <row r="821" spans="3:39" x14ac:dyDescent="0.25">
      <c r="C821" s="121"/>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c r="AA821" s="121"/>
      <c r="AB821" s="121"/>
      <c r="AC821" s="121"/>
      <c r="AD821" s="121"/>
      <c r="AE821" s="121"/>
      <c r="AF821" s="121"/>
      <c r="AG821" s="121"/>
      <c r="AH821" s="121"/>
      <c r="AI821" s="121"/>
      <c r="AJ821" s="121"/>
      <c r="AK821" s="121"/>
      <c r="AL821" s="121"/>
      <c r="AM821" s="121"/>
    </row>
    <row r="822" spans="3:39" x14ac:dyDescent="0.25">
      <c r="C822" s="121"/>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c r="AA822" s="121"/>
      <c r="AB822" s="121"/>
      <c r="AC822" s="121"/>
      <c r="AD822" s="121"/>
      <c r="AE822" s="121"/>
      <c r="AF822" s="121"/>
      <c r="AG822" s="121"/>
      <c r="AH822" s="121"/>
      <c r="AI822" s="121"/>
      <c r="AJ822" s="121"/>
      <c r="AK822" s="121"/>
      <c r="AL822" s="121"/>
      <c r="AM822" s="121"/>
    </row>
    <row r="823" spans="3:39" x14ac:dyDescent="0.25">
      <c r="C823" s="121"/>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c r="AA823" s="121"/>
      <c r="AB823" s="121"/>
      <c r="AC823" s="121"/>
      <c r="AD823" s="121"/>
      <c r="AE823" s="121"/>
      <c r="AF823" s="121"/>
      <c r="AG823" s="121"/>
      <c r="AH823" s="121"/>
      <c r="AI823" s="121"/>
      <c r="AJ823" s="121"/>
      <c r="AK823" s="121"/>
      <c r="AL823" s="121"/>
      <c r="AM823" s="121"/>
    </row>
    <row r="824" spans="3:39" x14ac:dyDescent="0.25">
      <c r="C824" s="121"/>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c r="AA824" s="121"/>
      <c r="AB824" s="121"/>
      <c r="AC824" s="121"/>
      <c r="AD824" s="121"/>
      <c r="AE824" s="121"/>
      <c r="AF824" s="121"/>
      <c r="AG824" s="121"/>
      <c r="AH824" s="121"/>
      <c r="AI824" s="121"/>
      <c r="AJ824" s="121"/>
      <c r="AK824" s="121"/>
      <c r="AL824" s="121"/>
      <c r="AM824" s="121"/>
    </row>
    <row r="825" spans="3:39" x14ac:dyDescent="0.25">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c r="AA825" s="121"/>
      <c r="AB825" s="121"/>
      <c r="AC825" s="121"/>
      <c r="AD825" s="121"/>
      <c r="AE825" s="121"/>
      <c r="AF825" s="121"/>
      <c r="AG825" s="121"/>
      <c r="AH825" s="121"/>
      <c r="AI825" s="121"/>
      <c r="AJ825" s="121"/>
      <c r="AK825" s="121"/>
      <c r="AL825" s="121"/>
      <c r="AM825" s="121"/>
    </row>
    <row r="826" spans="3:39" x14ac:dyDescent="0.25">
      <c r="C826" s="121"/>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c r="AA826" s="121"/>
      <c r="AB826" s="121"/>
      <c r="AC826" s="121"/>
      <c r="AD826" s="121"/>
      <c r="AE826" s="121"/>
      <c r="AF826" s="121"/>
      <c r="AG826" s="121"/>
      <c r="AH826" s="121"/>
      <c r="AI826" s="121"/>
      <c r="AJ826" s="121"/>
      <c r="AK826" s="121"/>
      <c r="AL826" s="121"/>
      <c r="AM826" s="121"/>
    </row>
    <row r="827" spans="3:39" x14ac:dyDescent="0.25">
      <c r="C827" s="121"/>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c r="AA827" s="121"/>
      <c r="AB827" s="121"/>
      <c r="AC827" s="121"/>
      <c r="AD827" s="121"/>
      <c r="AE827" s="121"/>
      <c r="AF827" s="121"/>
      <c r="AG827" s="121"/>
      <c r="AH827" s="121"/>
      <c r="AI827" s="121"/>
      <c r="AJ827" s="121"/>
      <c r="AK827" s="121"/>
      <c r="AL827" s="121"/>
      <c r="AM827" s="121"/>
    </row>
    <row r="828" spans="3:39" x14ac:dyDescent="0.25">
      <c r="C828" s="121"/>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c r="AA828" s="121"/>
      <c r="AB828" s="121"/>
      <c r="AC828" s="121"/>
      <c r="AD828" s="121"/>
      <c r="AE828" s="121"/>
      <c r="AF828" s="121"/>
      <c r="AG828" s="121"/>
      <c r="AH828" s="121"/>
      <c r="AI828" s="121"/>
      <c r="AJ828" s="121"/>
      <c r="AK828" s="121"/>
      <c r="AL828" s="121"/>
      <c r="AM828" s="121"/>
    </row>
    <row r="829" spans="3:39" x14ac:dyDescent="0.25">
      <c r="C829" s="121"/>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c r="AA829" s="121"/>
      <c r="AB829" s="121"/>
      <c r="AC829" s="121"/>
      <c r="AD829" s="121"/>
      <c r="AE829" s="121"/>
      <c r="AF829" s="121"/>
      <c r="AG829" s="121"/>
      <c r="AH829" s="121"/>
      <c r="AI829" s="121"/>
      <c r="AJ829" s="121"/>
      <c r="AK829" s="121"/>
      <c r="AL829" s="121"/>
      <c r="AM829" s="121"/>
    </row>
    <row r="830" spans="3:39" x14ac:dyDescent="0.25">
      <c r="C830" s="121"/>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c r="AA830" s="121"/>
      <c r="AB830" s="121"/>
      <c r="AC830" s="121"/>
      <c r="AD830" s="121"/>
      <c r="AE830" s="121"/>
      <c r="AF830" s="121"/>
      <c r="AG830" s="121"/>
      <c r="AH830" s="121"/>
      <c r="AI830" s="121"/>
      <c r="AJ830" s="121"/>
      <c r="AK830" s="121"/>
      <c r="AL830" s="121"/>
      <c r="AM830" s="121"/>
    </row>
    <row r="831" spans="3:39" x14ac:dyDescent="0.25">
      <c r="C831" s="121"/>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c r="AA831" s="121"/>
      <c r="AB831" s="121"/>
      <c r="AC831" s="121"/>
      <c r="AD831" s="121"/>
      <c r="AE831" s="121"/>
      <c r="AF831" s="121"/>
      <c r="AG831" s="121"/>
      <c r="AH831" s="121"/>
      <c r="AI831" s="121"/>
      <c r="AJ831" s="121"/>
      <c r="AK831" s="121"/>
      <c r="AL831" s="121"/>
      <c r="AM831" s="121"/>
    </row>
    <row r="832" spans="3:39" x14ac:dyDescent="0.25">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c r="AA832" s="121"/>
      <c r="AB832" s="121"/>
      <c r="AC832" s="121"/>
      <c r="AD832" s="121"/>
      <c r="AE832" s="121"/>
      <c r="AF832" s="121"/>
      <c r="AG832" s="121"/>
      <c r="AH832" s="121"/>
      <c r="AI832" s="121"/>
      <c r="AJ832" s="121"/>
      <c r="AK832" s="121"/>
      <c r="AL832" s="121"/>
      <c r="AM832" s="121"/>
    </row>
    <row r="833" spans="3:39" x14ac:dyDescent="0.25">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c r="AA833" s="121"/>
      <c r="AB833" s="121"/>
      <c r="AC833" s="121"/>
      <c r="AD833" s="121"/>
      <c r="AE833" s="121"/>
      <c r="AF833" s="121"/>
      <c r="AG833" s="121"/>
      <c r="AH833" s="121"/>
      <c r="AI833" s="121"/>
      <c r="AJ833" s="121"/>
      <c r="AK833" s="121"/>
      <c r="AL833" s="121"/>
      <c r="AM833" s="121"/>
    </row>
    <row r="834" spans="3:39" x14ac:dyDescent="0.25">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c r="AA834" s="121"/>
      <c r="AB834" s="121"/>
      <c r="AC834" s="121"/>
      <c r="AD834" s="121"/>
      <c r="AE834" s="121"/>
      <c r="AF834" s="121"/>
      <c r="AG834" s="121"/>
      <c r="AH834" s="121"/>
      <c r="AI834" s="121"/>
      <c r="AJ834" s="121"/>
      <c r="AK834" s="121"/>
      <c r="AL834" s="121"/>
      <c r="AM834" s="121"/>
    </row>
    <row r="835" spans="3:39" x14ac:dyDescent="0.25">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c r="AA835" s="121"/>
      <c r="AB835" s="121"/>
      <c r="AC835" s="121"/>
      <c r="AD835" s="121"/>
      <c r="AE835" s="121"/>
      <c r="AF835" s="121"/>
      <c r="AG835" s="121"/>
      <c r="AH835" s="121"/>
      <c r="AI835" s="121"/>
      <c r="AJ835" s="121"/>
      <c r="AK835" s="121"/>
      <c r="AL835" s="121"/>
      <c r="AM835" s="121"/>
    </row>
    <row r="836" spans="3:39" x14ac:dyDescent="0.25">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c r="AA836" s="121"/>
      <c r="AB836" s="121"/>
      <c r="AC836" s="121"/>
      <c r="AD836" s="121"/>
      <c r="AE836" s="121"/>
      <c r="AF836" s="121"/>
      <c r="AG836" s="121"/>
      <c r="AH836" s="121"/>
      <c r="AI836" s="121"/>
      <c r="AJ836" s="121"/>
      <c r="AK836" s="121"/>
      <c r="AL836" s="121"/>
      <c r="AM836" s="121"/>
    </row>
    <row r="837" spans="3:39" x14ac:dyDescent="0.25">
      <c r="C837" s="121"/>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c r="AA837" s="121"/>
      <c r="AB837" s="121"/>
      <c r="AC837" s="121"/>
      <c r="AD837" s="121"/>
      <c r="AE837" s="121"/>
      <c r="AF837" s="121"/>
      <c r="AG837" s="121"/>
      <c r="AH837" s="121"/>
      <c r="AI837" s="121"/>
      <c r="AJ837" s="121"/>
      <c r="AK837" s="121"/>
      <c r="AL837" s="121"/>
      <c r="AM837" s="121"/>
    </row>
    <row r="838" spans="3:39" x14ac:dyDescent="0.25">
      <c r="C838" s="121"/>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c r="AA838" s="121"/>
      <c r="AB838" s="121"/>
      <c r="AC838" s="121"/>
      <c r="AD838" s="121"/>
      <c r="AE838" s="121"/>
      <c r="AF838" s="121"/>
      <c r="AG838" s="121"/>
      <c r="AH838" s="121"/>
      <c r="AI838" s="121"/>
      <c r="AJ838" s="121"/>
      <c r="AK838" s="121"/>
      <c r="AL838" s="121"/>
      <c r="AM838" s="121"/>
    </row>
    <row r="839" spans="3:39" x14ac:dyDescent="0.25">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c r="AA839" s="121"/>
      <c r="AB839" s="121"/>
      <c r="AC839" s="121"/>
      <c r="AD839" s="121"/>
      <c r="AE839" s="121"/>
      <c r="AF839" s="121"/>
      <c r="AG839" s="121"/>
      <c r="AH839" s="121"/>
      <c r="AI839" s="121"/>
      <c r="AJ839" s="121"/>
      <c r="AK839" s="121"/>
      <c r="AL839" s="121"/>
      <c r="AM839" s="121"/>
    </row>
    <row r="840" spans="3:39" x14ac:dyDescent="0.25">
      <c r="C840" s="121"/>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c r="AA840" s="121"/>
      <c r="AB840" s="121"/>
      <c r="AC840" s="121"/>
      <c r="AD840" s="121"/>
      <c r="AE840" s="121"/>
      <c r="AF840" s="121"/>
      <c r="AG840" s="121"/>
      <c r="AH840" s="121"/>
      <c r="AI840" s="121"/>
      <c r="AJ840" s="121"/>
      <c r="AK840" s="121"/>
      <c r="AL840" s="121"/>
      <c r="AM840" s="121"/>
    </row>
    <row r="841" spans="3:39" x14ac:dyDescent="0.25">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c r="AA841" s="121"/>
      <c r="AB841" s="121"/>
      <c r="AC841" s="121"/>
      <c r="AD841" s="121"/>
      <c r="AE841" s="121"/>
      <c r="AF841" s="121"/>
      <c r="AG841" s="121"/>
      <c r="AH841" s="121"/>
      <c r="AI841" s="121"/>
      <c r="AJ841" s="121"/>
      <c r="AK841" s="121"/>
      <c r="AL841" s="121"/>
      <c r="AM841" s="121"/>
    </row>
    <row r="842" spans="3:39" x14ac:dyDescent="0.25">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c r="AA842" s="121"/>
      <c r="AB842" s="121"/>
      <c r="AC842" s="121"/>
      <c r="AD842" s="121"/>
      <c r="AE842" s="121"/>
      <c r="AF842" s="121"/>
      <c r="AG842" s="121"/>
      <c r="AH842" s="121"/>
      <c r="AI842" s="121"/>
      <c r="AJ842" s="121"/>
      <c r="AK842" s="121"/>
      <c r="AL842" s="121"/>
      <c r="AM842" s="121"/>
    </row>
    <row r="843" spans="3:39" x14ac:dyDescent="0.25">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c r="AA843" s="121"/>
      <c r="AB843" s="121"/>
      <c r="AC843" s="121"/>
      <c r="AD843" s="121"/>
      <c r="AE843" s="121"/>
      <c r="AF843" s="121"/>
      <c r="AG843" s="121"/>
      <c r="AH843" s="121"/>
      <c r="AI843" s="121"/>
      <c r="AJ843" s="121"/>
      <c r="AK843" s="121"/>
      <c r="AL843" s="121"/>
      <c r="AM843" s="121"/>
    </row>
    <row r="844" spans="3:39" x14ac:dyDescent="0.25">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c r="AA844" s="121"/>
      <c r="AB844" s="121"/>
      <c r="AC844" s="121"/>
      <c r="AD844" s="121"/>
      <c r="AE844" s="121"/>
      <c r="AF844" s="121"/>
      <c r="AG844" s="121"/>
      <c r="AH844" s="121"/>
      <c r="AI844" s="121"/>
      <c r="AJ844" s="121"/>
      <c r="AK844" s="121"/>
      <c r="AL844" s="121"/>
      <c r="AM844" s="121"/>
    </row>
    <row r="845" spans="3:39" x14ac:dyDescent="0.25">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c r="AA845" s="121"/>
      <c r="AB845" s="121"/>
      <c r="AC845" s="121"/>
      <c r="AD845" s="121"/>
      <c r="AE845" s="121"/>
      <c r="AF845" s="121"/>
      <c r="AG845" s="121"/>
      <c r="AH845" s="121"/>
      <c r="AI845" s="121"/>
      <c r="AJ845" s="121"/>
      <c r="AK845" s="121"/>
      <c r="AL845" s="121"/>
      <c r="AM845" s="121"/>
    </row>
    <row r="846" spans="3:39" x14ac:dyDescent="0.25">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c r="AA846" s="121"/>
      <c r="AB846" s="121"/>
      <c r="AC846" s="121"/>
      <c r="AD846" s="121"/>
      <c r="AE846" s="121"/>
      <c r="AF846" s="121"/>
      <c r="AG846" s="121"/>
      <c r="AH846" s="121"/>
      <c r="AI846" s="121"/>
      <c r="AJ846" s="121"/>
      <c r="AK846" s="121"/>
      <c r="AL846" s="121"/>
      <c r="AM846" s="121"/>
    </row>
    <row r="847" spans="3:39" x14ac:dyDescent="0.25">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c r="AA847" s="121"/>
      <c r="AB847" s="121"/>
      <c r="AC847" s="121"/>
      <c r="AD847" s="121"/>
      <c r="AE847" s="121"/>
      <c r="AF847" s="121"/>
      <c r="AG847" s="121"/>
      <c r="AH847" s="121"/>
      <c r="AI847" s="121"/>
      <c r="AJ847" s="121"/>
      <c r="AK847" s="121"/>
      <c r="AL847" s="121"/>
      <c r="AM847" s="121"/>
    </row>
    <row r="848" spans="3:39" x14ac:dyDescent="0.25">
      <c r="C848" s="121"/>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c r="AA848" s="121"/>
      <c r="AB848" s="121"/>
      <c r="AC848" s="121"/>
      <c r="AD848" s="121"/>
      <c r="AE848" s="121"/>
      <c r="AF848" s="121"/>
      <c r="AG848" s="121"/>
      <c r="AH848" s="121"/>
      <c r="AI848" s="121"/>
      <c r="AJ848" s="121"/>
      <c r="AK848" s="121"/>
      <c r="AL848" s="121"/>
      <c r="AM848" s="121"/>
    </row>
    <row r="849" spans="3:39" x14ac:dyDescent="0.25">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c r="AA849" s="121"/>
      <c r="AB849" s="121"/>
      <c r="AC849" s="121"/>
      <c r="AD849" s="121"/>
      <c r="AE849" s="121"/>
      <c r="AF849" s="121"/>
      <c r="AG849" s="121"/>
      <c r="AH849" s="121"/>
      <c r="AI849" s="121"/>
      <c r="AJ849" s="121"/>
      <c r="AK849" s="121"/>
      <c r="AL849" s="121"/>
      <c r="AM849" s="121"/>
    </row>
    <row r="850" spans="3:39" x14ac:dyDescent="0.25">
      <c r="C850" s="121"/>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c r="AA850" s="121"/>
      <c r="AB850" s="121"/>
      <c r="AC850" s="121"/>
      <c r="AD850" s="121"/>
      <c r="AE850" s="121"/>
      <c r="AF850" s="121"/>
      <c r="AG850" s="121"/>
      <c r="AH850" s="121"/>
      <c r="AI850" s="121"/>
      <c r="AJ850" s="121"/>
      <c r="AK850" s="121"/>
      <c r="AL850" s="121"/>
      <c r="AM850" s="121"/>
    </row>
    <row r="851" spans="3:39" x14ac:dyDescent="0.25">
      <c r="C851" s="121"/>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c r="AA851" s="121"/>
      <c r="AB851" s="121"/>
      <c r="AC851" s="121"/>
      <c r="AD851" s="121"/>
      <c r="AE851" s="121"/>
      <c r="AF851" s="121"/>
      <c r="AG851" s="121"/>
      <c r="AH851" s="121"/>
      <c r="AI851" s="121"/>
      <c r="AJ851" s="121"/>
      <c r="AK851" s="121"/>
      <c r="AL851" s="121"/>
      <c r="AM851" s="121"/>
    </row>
    <row r="852" spans="3:39" x14ac:dyDescent="0.25">
      <c r="C852" s="121"/>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c r="AA852" s="121"/>
      <c r="AB852" s="121"/>
      <c r="AC852" s="121"/>
      <c r="AD852" s="121"/>
      <c r="AE852" s="121"/>
      <c r="AF852" s="121"/>
      <c r="AG852" s="121"/>
      <c r="AH852" s="121"/>
      <c r="AI852" s="121"/>
      <c r="AJ852" s="121"/>
      <c r="AK852" s="121"/>
      <c r="AL852" s="121"/>
      <c r="AM852" s="121"/>
    </row>
    <row r="853" spans="3:39" x14ac:dyDescent="0.25">
      <c r="C853" s="121"/>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c r="AA853" s="121"/>
      <c r="AB853" s="121"/>
      <c r="AC853" s="121"/>
      <c r="AD853" s="121"/>
      <c r="AE853" s="121"/>
      <c r="AF853" s="121"/>
      <c r="AG853" s="121"/>
      <c r="AH853" s="121"/>
      <c r="AI853" s="121"/>
      <c r="AJ853" s="121"/>
      <c r="AK853" s="121"/>
      <c r="AL853" s="121"/>
      <c r="AM853" s="121"/>
    </row>
    <row r="854" spans="3:39" x14ac:dyDescent="0.25">
      <c r="C854" s="121"/>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c r="AA854" s="121"/>
      <c r="AB854" s="121"/>
      <c r="AC854" s="121"/>
      <c r="AD854" s="121"/>
      <c r="AE854" s="121"/>
      <c r="AF854" s="121"/>
      <c r="AG854" s="121"/>
      <c r="AH854" s="121"/>
      <c r="AI854" s="121"/>
      <c r="AJ854" s="121"/>
      <c r="AK854" s="121"/>
      <c r="AL854" s="121"/>
      <c r="AM854" s="121"/>
    </row>
    <row r="855" spans="3:39" x14ac:dyDescent="0.25">
      <c r="C855" s="121"/>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c r="AA855" s="121"/>
      <c r="AB855" s="121"/>
      <c r="AC855" s="121"/>
      <c r="AD855" s="121"/>
      <c r="AE855" s="121"/>
      <c r="AF855" s="121"/>
      <c r="AG855" s="121"/>
      <c r="AH855" s="121"/>
      <c r="AI855" s="121"/>
      <c r="AJ855" s="121"/>
      <c r="AK855" s="121"/>
      <c r="AL855" s="121"/>
      <c r="AM855" s="121"/>
    </row>
    <row r="856" spans="3:39" x14ac:dyDescent="0.25">
      <c r="C856" s="121"/>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c r="AA856" s="121"/>
      <c r="AB856" s="121"/>
      <c r="AC856" s="121"/>
      <c r="AD856" s="121"/>
      <c r="AE856" s="121"/>
      <c r="AF856" s="121"/>
      <c r="AG856" s="121"/>
      <c r="AH856" s="121"/>
      <c r="AI856" s="121"/>
      <c r="AJ856" s="121"/>
      <c r="AK856" s="121"/>
      <c r="AL856" s="121"/>
      <c r="AM856" s="121"/>
    </row>
    <row r="857" spans="3:39" x14ac:dyDescent="0.25">
      <c r="C857" s="121"/>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c r="AA857" s="121"/>
      <c r="AB857" s="121"/>
      <c r="AC857" s="121"/>
      <c r="AD857" s="121"/>
      <c r="AE857" s="121"/>
      <c r="AF857" s="121"/>
      <c r="AG857" s="121"/>
      <c r="AH857" s="121"/>
      <c r="AI857" s="121"/>
      <c r="AJ857" s="121"/>
      <c r="AK857" s="121"/>
      <c r="AL857" s="121"/>
      <c r="AM857" s="121"/>
    </row>
    <row r="858" spans="3:39" x14ac:dyDescent="0.25">
      <c r="C858" s="121"/>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c r="AA858" s="121"/>
      <c r="AB858" s="121"/>
      <c r="AC858" s="121"/>
      <c r="AD858" s="121"/>
      <c r="AE858" s="121"/>
      <c r="AF858" s="121"/>
      <c r="AG858" s="121"/>
      <c r="AH858" s="121"/>
      <c r="AI858" s="121"/>
      <c r="AJ858" s="121"/>
      <c r="AK858" s="121"/>
      <c r="AL858" s="121"/>
      <c r="AM858" s="121"/>
    </row>
    <row r="859" spans="3:39" x14ac:dyDescent="0.25">
      <c r="C859" s="121"/>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c r="AA859" s="121"/>
      <c r="AB859" s="121"/>
      <c r="AC859" s="121"/>
      <c r="AD859" s="121"/>
      <c r="AE859" s="121"/>
      <c r="AF859" s="121"/>
      <c r="AG859" s="121"/>
      <c r="AH859" s="121"/>
      <c r="AI859" s="121"/>
      <c r="AJ859" s="121"/>
      <c r="AK859" s="121"/>
      <c r="AL859" s="121"/>
      <c r="AM859" s="121"/>
    </row>
    <row r="860" spans="3:39" x14ac:dyDescent="0.25">
      <c r="C860" s="121"/>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c r="AA860" s="121"/>
      <c r="AB860" s="121"/>
      <c r="AC860" s="121"/>
      <c r="AD860" s="121"/>
      <c r="AE860" s="121"/>
      <c r="AF860" s="121"/>
      <c r="AG860" s="121"/>
      <c r="AH860" s="121"/>
      <c r="AI860" s="121"/>
      <c r="AJ860" s="121"/>
      <c r="AK860" s="121"/>
      <c r="AL860" s="121"/>
      <c r="AM860" s="121"/>
    </row>
    <row r="861" spans="3:39" x14ac:dyDescent="0.25">
      <c r="C861" s="121"/>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c r="AA861" s="121"/>
      <c r="AB861" s="121"/>
      <c r="AC861" s="121"/>
      <c r="AD861" s="121"/>
      <c r="AE861" s="121"/>
      <c r="AF861" s="121"/>
      <c r="AG861" s="121"/>
      <c r="AH861" s="121"/>
      <c r="AI861" s="121"/>
      <c r="AJ861" s="121"/>
      <c r="AK861" s="121"/>
      <c r="AL861" s="121"/>
      <c r="AM861" s="121"/>
    </row>
    <row r="862" spans="3:39" x14ac:dyDescent="0.25">
      <c r="C862" s="121"/>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c r="AA862" s="121"/>
      <c r="AB862" s="121"/>
      <c r="AC862" s="121"/>
      <c r="AD862" s="121"/>
      <c r="AE862" s="121"/>
      <c r="AF862" s="121"/>
      <c r="AG862" s="121"/>
      <c r="AH862" s="121"/>
      <c r="AI862" s="121"/>
      <c r="AJ862" s="121"/>
      <c r="AK862" s="121"/>
      <c r="AL862" s="121"/>
      <c r="AM862" s="121"/>
    </row>
    <row r="863" spans="3:39" x14ac:dyDescent="0.25">
      <c r="C863" s="121"/>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c r="AA863" s="121"/>
      <c r="AB863" s="121"/>
      <c r="AC863" s="121"/>
      <c r="AD863" s="121"/>
      <c r="AE863" s="121"/>
      <c r="AF863" s="121"/>
      <c r="AG863" s="121"/>
      <c r="AH863" s="121"/>
      <c r="AI863" s="121"/>
      <c r="AJ863" s="121"/>
      <c r="AK863" s="121"/>
      <c r="AL863" s="121"/>
      <c r="AM863" s="121"/>
    </row>
    <row r="864" spans="3:39" x14ac:dyDescent="0.25">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c r="AA864" s="121"/>
      <c r="AB864" s="121"/>
      <c r="AC864" s="121"/>
      <c r="AD864" s="121"/>
      <c r="AE864" s="121"/>
      <c r="AF864" s="121"/>
      <c r="AG864" s="121"/>
      <c r="AH864" s="121"/>
      <c r="AI864" s="121"/>
      <c r="AJ864" s="121"/>
      <c r="AK864" s="121"/>
      <c r="AL864" s="121"/>
      <c r="AM864" s="121"/>
    </row>
    <row r="865" spans="3:39" x14ac:dyDescent="0.25">
      <c r="C865" s="121"/>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c r="AA865" s="121"/>
      <c r="AB865" s="121"/>
      <c r="AC865" s="121"/>
      <c r="AD865" s="121"/>
      <c r="AE865" s="121"/>
      <c r="AF865" s="121"/>
      <c r="AG865" s="121"/>
      <c r="AH865" s="121"/>
      <c r="AI865" s="121"/>
      <c r="AJ865" s="121"/>
      <c r="AK865" s="121"/>
      <c r="AL865" s="121"/>
      <c r="AM865" s="121"/>
    </row>
    <row r="866" spans="3:39" x14ac:dyDescent="0.25">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c r="AA866" s="121"/>
      <c r="AB866" s="121"/>
      <c r="AC866" s="121"/>
      <c r="AD866" s="121"/>
      <c r="AE866" s="121"/>
      <c r="AF866" s="121"/>
      <c r="AG866" s="121"/>
      <c r="AH866" s="121"/>
      <c r="AI866" s="121"/>
      <c r="AJ866" s="121"/>
      <c r="AK866" s="121"/>
      <c r="AL866" s="121"/>
      <c r="AM866" s="121"/>
    </row>
    <row r="867" spans="3:39" x14ac:dyDescent="0.25">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c r="AA867" s="121"/>
      <c r="AB867" s="121"/>
      <c r="AC867" s="121"/>
      <c r="AD867" s="121"/>
      <c r="AE867" s="121"/>
      <c r="AF867" s="121"/>
      <c r="AG867" s="121"/>
      <c r="AH867" s="121"/>
      <c r="AI867" s="121"/>
      <c r="AJ867" s="121"/>
      <c r="AK867" s="121"/>
      <c r="AL867" s="121"/>
      <c r="AM867" s="121"/>
    </row>
    <row r="868" spans="3:39" x14ac:dyDescent="0.25">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c r="AA868" s="121"/>
      <c r="AB868" s="121"/>
      <c r="AC868" s="121"/>
      <c r="AD868" s="121"/>
      <c r="AE868" s="121"/>
      <c r="AF868" s="121"/>
      <c r="AG868" s="121"/>
      <c r="AH868" s="121"/>
      <c r="AI868" s="121"/>
      <c r="AJ868" s="121"/>
      <c r="AK868" s="121"/>
      <c r="AL868" s="121"/>
      <c r="AM868" s="121"/>
    </row>
    <row r="869" spans="3:39" x14ac:dyDescent="0.25">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c r="AA869" s="121"/>
      <c r="AB869" s="121"/>
      <c r="AC869" s="121"/>
      <c r="AD869" s="121"/>
      <c r="AE869" s="121"/>
      <c r="AF869" s="121"/>
      <c r="AG869" s="121"/>
      <c r="AH869" s="121"/>
      <c r="AI869" s="121"/>
      <c r="AJ869" s="121"/>
      <c r="AK869" s="121"/>
      <c r="AL869" s="121"/>
      <c r="AM869" s="121"/>
    </row>
    <row r="870" spans="3:39" x14ac:dyDescent="0.25">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c r="AA870" s="121"/>
      <c r="AB870" s="121"/>
      <c r="AC870" s="121"/>
      <c r="AD870" s="121"/>
      <c r="AE870" s="121"/>
      <c r="AF870" s="121"/>
      <c r="AG870" s="121"/>
      <c r="AH870" s="121"/>
      <c r="AI870" s="121"/>
      <c r="AJ870" s="121"/>
      <c r="AK870" s="121"/>
      <c r="AL870" s="121"/>
      <c r="AM870" s="121"/>
    </row>
    <row r="871" spans="3:39" x14ac:dyDescent="0.25">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c r="AA871" s="121"/>
      <c r="AB871" s="121"/>
      <c r="AC871" s="121"/>
      <c r="AD871" s="121"/>
      <c r="AE871" s="121"/>
      <c r="AF871" s="121"/>
      <c r="AG871" s="121"/>
      <c r="AH871" s="121"/>
      <c r="AI871" s="121"/>
      <c r="AJ871" s="121"/>
      <c r="AK871" s="121"/>
      <c r="AL871" s="121"/>
      <c r="AM871" s="121"/>
    </row>
    <row r="872" spans="3:39" x14ac:dyDescent="0.25">
      <c r="C872" s="121"/>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c r="AA872" s="121"/>
      <c r="AB872" s="121"/>
      <c r="AC872" s="121"/>
      <c r="AD872" s="121"/>
      <c r="AE872" s="121"/>
      <c r="AF872" s="121"/>
      <c r="AG872" s="121"/>
      <c r="AH872" s="121"/>
      <c r="AI872" s="121"/>
      <c r="AJ872" s="121"/>
      <c r="AK872" s="121"/>
      <c r="AL872" s="121"/>
      <c r="AM872" s="121"/>
    </row>
    <row r="873" spans="3:39" x14ac:dyDescent="0.25">
      <c r="C873" s="121"/>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c r="AA873" s="121"/>
      <c r="AB873" s="121"/>
      <c r="AC873" s="121"/>
      <c r="AD873" s="121"/>
      <c r="AE873" s="121"/>
      <c r="AF873" s="121"/>
      <c r="AG873" s="121"/>
      <c r="AH873" s="121"/>
      <c r="AI873" s="121"/>
      <c r="AJ873" s="121"/>
      <c r="AK873" s="121"/>
      <c r="AL873" s="121"/>
      <c r="AM873" s="121"/>
    </row>
    <row r="874" spans="3:39" x14ac:dyDescent="0.25">
      <c r="C874" s="121"/>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c r="AA874" s="121"/>
      <c r="AB874" s="121"/>
      <c r="AC874" s="121"/>
      <c r="AD874" s="121"/>
      <c r="AE874" s="121"/>
      <c r="AF874" s="121"/>
      <c r="AG874" s="121"/>
      <c r="AH874" s="121"/>
      <c r="AI874" s="121"/>
      <c r="AJ874" s="121"/>
      <c r="AK874" s="121"/>
      <c r="AL874" s="121"/>
      <c r="AM874" s="121"/>
    </row>
    <row r="875" spans="3:39" x14ac:dyDescent="0.25">
      <c r="C875" s="121"/>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c r="AA875" s="121"/>
      <c r="AB875" s="121"/>
      <c r="AC875" s="121"/>
      <c r="AD875" s="121"/>
      <c r="AE875" s="121"/>
      <c r="AF875" s="121"/>
      <c r="AG875" s="121"/>
      <c r="AH875" s="121"/>
      <c r="AI875" s="121"/>
      <c r="AJ875" s="121"/>
      <c r="AK875" s="121"/>
      <c r="AL875" s="121"/>
      <c r="AM875" s="121"/>
    </row>
    <row r="876" spans="3:39" x14ac:dyDescent="0.25">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c r="AA876" s="121"/>
      <c r="AB876" s="121"/>
      <c r="AC876" s="121"/>
      <c r="AD876" s="121"/>
      <c r="AE876" s="121"/>
      <c r="AF876" s="121"/>
      <c r="AG876" s="121"/>
      <c r="AH876" s="121"/>
      <c r="AI876" s="121"/>
      <c r="AJ876" s="121"/>
      <c r="AK876" s="121"/>
      <c r="AL876" s="121"/>
      <c r="AM876" s="121"/>
    </row>
    <row r="877" spans="3:39" x14ac:dyDescent="0.25">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c r="AA877" s="121"/>
      <c r="AB877" s="121"/>
      <c r="AC877" s="121"/>
      <c r="AD877" s="121"/>
      <c r="AE877" s="121"/>
      <c r="AF877" s="121"/>
      <c r="AG877" s="121"/>
      <c r="AH877" s="121"/>
      <c r="AI877" s="121"/>
      <c r="AJ877" s="121"/>
      <c r="AK877" s="121"/>
      <c r="AL877" s="121"/>
      <c r="AM877" s="121"/>
    </row>
    <row r="878" spans="3:39" x14ac:dyDescent="0.25">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c r="AA878" s="121"/>
      <c r="AB878" s="121"/>
      <c r="AC878" s="121"/>
      <c r="AD878" s="121"/>
      <c r="AE878" s="121"/>
      <c r="AF878" s="121"/>
      <c r="AG878" s="121"/>
      <c r="AH878" s="121"/>
      <c r="AI878" s="121"/>
      <c r="AJ878" s="121"/>
      <c r="AK878" s="121"/>
      <c r="AL878" s="121"/>
      <c r="AM878" s="121"/>
    </row>
  </sheetData>
  <sheetProtection algorithmName="SHA-512" hashValue="SwP5+YsZENZTTsQp87D80I7m/Z4KAqvs889vq9WE8H5MrL4XFbwfjqTAJpu7+eKDFGFFOnFj6FRoz45Nc5QW6w==" saltValue="nzYVkCWLnDoZJSQFBF0A1g==" spinCount="100000" sheet="1" selectLockedCells="1"/>
  <mergeCells count="210">
    <mergeCell ref="D62:AL62"/>
    <mergeCell ref="B14:E14"/>
    <mergeCell ref="B18:C18"/>
    <mergeCell ref="B22:AL22"/>
    <mergeCell ref="AH26:AL26"/>
    <mergeCell ref="P54:T56"/>
    <mergeCell ref="N55:O55"/>
    <mergeCell ref="H54:M56"/>
    <mergeCell ref="B51:G53"/>
    <mergeCell ref="H51:I53"/>
    <mergeCell ref="J51:K53"/>
    <mergeCell ref="O51:Q53"/>
    <mergeCell ref="W51:X53"/>
    <mergeCell ref="Y51:AA53"/>
    <mergeCell ref="B42:G44"/>
    <mergeCell ref="B33:F35"/>
    <mergeCell ref="W33:X35"/>
    <mergeCell ref="W36:X38"/>
    <mergeCell ref="W39:X41"/>
    <mergeCell ref="W42:X44"/>
    <mergeCell ref="D20:O20"/>
    <mergeCell ref="B19:E19"/>
    <mergeCell ref="S19:T19"/>
    <mergeCell ref="O19:R19"/>
    <mergeCell ref="Q18:T18"/>
    <mergeCell ref="L18:P18"/>
    <mergeCell ref="D18:K18"/>
    <mergeCell ref="AJ18:AL18"/>
    <mergeCell ref="W18:AD18"/>
    <mergeCell ref="U18:V18"/>
    <mergeCell ref="AE18:AI18"/>
    <mergeCell ref="B23:E23"/>
    <mergeCell ref="B8:AL8"/>
    <mergeCell ref="B9:E9"/>
    <mergeCell ref="AI9:AL9"/>
    <mergeCell ref="AF9:AH9"/>
    <mergeCell ref="F9:T9"/>
    <mergeCell ref="B16:AL16"/>
    <mergeCell ref="U17:AL17"/>
    <mergeCell ref="B17:T17"/>
    <mergeCell ref="AG10:AI12"/>
    <mergeCell ref="AD11:AE11"/>
    <mergeCell ref="AJ11:AK11"/>
    <mergeCell ref="Z10:AC12"/>
    <mergeCell ref="B13:AL13"/>
    <mergeCell ref="B15:AL15"/>
    <mergeCell ref="U9:V9"/>
    <mergeCell ref="W9:AD9"/>
    <mergeCell ref="AK19:AL19"/>
    <mergeCell ref="U19:X19"/>
    <mergeCell ref="Y19:AF19"/>
    <mergeCell ref="U20:V20"/>
    <mergeCell ref="AG19:AJ19"/>
    <mergeCell ref="AK20:AL20"/>
    <mergeCell ref="AI20:AJ20"/>
    <mergeCell ref="AF36:AG38"/>
    <mergeCell ref="Y27:AA29"/>
    <mergeCell ref="T37:U37"/>
    <mergeCell ref="B26:V26"/>
    <mergeCell ref="S20:T20"/>
    <mergeCell ref="P20:R20"/>
    <mergeCell ref="W20:AH20"/>
    <mergeCell ref="Y23:AL23"/>
    <mergeCell ref="F19:N19"/>
    <mergeCell ref="B20:C20"/>
    <mergeCell ref="U23:X23"/>
    <mergeCell ref="B30:F32"/>
    <mergeCell ref="I31:K31"/>
    <mergeCell ref="Q31:R31"/>
    <mergeCell ref="O31:P31"/>
    <mergeCell ref="G30:H32"/>
    <mergeCell ref="S30:T32"/>
    <mergeCell ref="B25:AL25"/>
    <mergeCell ref="R28:S28"/>
    <mergeCell ref="AI30:AL32"/>
    <mergeCell ref="AI27:AL29"/>
    <mergeCell ref="W30:X32"/>
    <mergeCell ref="L31:M31"/>
    <mergeCell ref="AF30:AG32"/>
    <mergeCell ref="AI33:AL35"/>
    <mergeCell ref="O34:P34"/>
    <mergeCell ref="AF33:AG35"/>
    <mergeCell ref="L34:M34"/>
    <mergeCell ref="Q34:R34"/>
    <mergeCell ref="S33:T35"/>
    <mergeCell ref="G33:H35"/>
    <mergeCell ref="F23:T23"/>
    <mergeCell ref="B27:E29"/>
    <mergeCell ref="W27:X29"/>
    <mergeCell ref="K67:AE67"/>
    <mergeCell ref="AH67:AK67"/>
    <mergeCell ref="AF45:AG47"/>
    <mergeCell ref="AB26:AG26"/>
    <mergeCell ref="W26:AA26"/>
    <mergeCell ref="AB27:AE29"/>
    <mergeCell ref="AB30:AE32"/>
    <mergeCell ref="AB33:AE35"/>
    <mergeCell ref="AB36:AE38"/>
    <mergeCell ref="AB39:AE41"/>
    <mergeCell ref="AB42:AE44"/>
    <mergeCell ref="AF27:AG29"/>
    <mergeCell ref="AB45:AE47"/>
    <mergeCell ref="W54:X56"/>
    <mergeCell ref="Y54:AA56"/>
    <mergeCell ref="B48:L50"/>
    <mergeCell ref="M48:N50"/>
    <mergeCell ref="O48:Q50"/>
    <mergeCell ref="R49:U49"/>
    <mergeCell ref="Y30:AA32"/>
    <mergeCell ref="Y33:AA35"/>
    <mergeCell ref="AE54:AE56"/>
    <mergeCell ref="AC54:AD54"/>
    <mergeCell ref="AC56:AD56"/>
    <mergeCell ref="AI36:AL38"/>
    <mergeCell ref="B36:F38"/>
    <mergeCell ref="AB51:AB53"/>
    <mergeCell ref="AC51:AD51"/>
    <mergeCell ref="AE51:AE53"/>
    <mergeCell ref="L52:N52"/>
    <mergeCell ref="R52:U52"/>
    <mergeCell ref="AC52:AD52"/>
    <mergeCell ref="AC53:AD53"/>
    <mergeCell ref="B39:G41"/>
    <mergeCell ref="T43:U43"/>
    <mergeCell ref="R45:S47"/>
    <mergeCell ref="T46:U46"/>
    <mergeCell ref="B45:J47"/>
    <mergeCell ref="Y39:AA41"/>
    <mergeCell ref="B6:N6"/>
    <mergeCell ref="AH58:AH59"/>
    <mergeCell ref="AH45:AH47"/>
    <mergeCell ref="AH42:AH44"/>
    <mergeCell ref="AH39:AH41"/>
    <mergeCell ref="AH36:AH38"/>
    <mergeCell ref="AH33:AH35"/>
    <mergeCell ref="AH30:AH32"/>
    <mergeCell ref="AH27:AH29"/>
    <mergeCell ref="W48:X50"/>
    <mergeCell ref="Y48:AA50"/>
    <mergeCell ref="AF48:AG50"/>
    <mergeCell ref="AC49:AD49"/>
    <mergeCell ref="AF51:AG53"/>
    <mergeCell ref="AB48:AB50"/>
    <mergeCell ref="AC48:AD48"/>
    <mergeCell ref="AE48:AE50"/>
    <mergeCell ref="AC50:AD50"/>
    <mergeCell ref="AB54:AB56"/>
    <mergeCell ref="AH54:AH56"/>
    <mergeCell ref="AC55:AD55"/>
    <mergeCell ref="N27:Q29"/>
    <mergeCell ref="B58:B59"/>
    <mergeCell ref="I34:K34"/>
    <mergeCell ref="C80:AL80"/>
    <mergeCell ref="C79:AL79"/>
    <mergeCell ref="C78:AL78"/>
    <mergeCell ref="C77:AL77"/>
    <mergeCell ref="C68:AK68"/>
    <mergeCell ref="C69:AL69"/>
    <mergeCell ref="C76:AL76"/>
    <mergeCell ref="C75:AL75"/>
    <mergeCell ref="C74:AL74"/>
    <mergeCell ref="C73:AL73"/>
    <mergeCell ref="D64:AJ66"/>
    <mergeCell ref="B54:G56"/>
    <mergeCell ref="R36:S38"/>
    <mergeCell ref="R39:S41"/>
    <mergeCell ref="U58:AG59"/>
    <mergeCell ref="D58:T59"/>
    <mergeCell ref="R42:S44"/>
    <mergeCell ref="AI58:AL59"/>
    <mergeCell ref="AI45:AL47"/>
    <mergeCell ref="AI42:AL44"/>
    <mergeCell ref="AI39:AL41"/>
    <mergeCell ref="AH48:AH50"/>
    <mergeCell ref="AI48:AL50"/>
    <mergeCell ref="AH51:AH53"/>
    <mergeCell ref="AI51:AL53"/>
    <mergeCell ref="AI54:AL56"/>
    <mergeCell ref="W45:X47"/>
    <mergeCell ref="AF39:AG41"/>
    <mergeCell ref="T40:U40"/>
    <mergeCell ref="Y36:AA38"/>
    <mergeCell ref="Y42:AA44"/>
    <mergeCell ref="Y45:AA47"/>
    <mergeCell ref="AF42:AG44"/>
    <mergeCell ref="AF54:AG56"/>
    <mergeCell ref="C93:AL93"/>
    <mergeCell ref="C92:AL92"/>
    <mergeCell ref="C90:AL90"/>
    <mergeCell ref="C94:Y94"/>
    <mergeCell ref="Z94:AL94"/>
    <mergeCell ref="B11:I11"/>
    <mergeCell ref="J11:N11"/>
    <mergeCell ref="AA14:AK14"/>
    <mergeCell ref="V14:Y14"/>
    <mergeCell ref="Q14:U14"/>
    <mergeCell ref="F14:P14"/>
    <mergeCell ref="C72:AL72"/>
    <mergeCell ref="C71:AL71"/>
    <mergeCell ref="C70:AL70"/>
    <mergeCell ref="C91:AL91"/>
    <mergeCell ref="C89:AL89"/>
    <mergeCell ref="C88:AL88"/>
    <mergeCell ref="C87:AL87"/>
    <mergeCell ref="C86:AL86"/>
    <mergeCell ref="C85:AL85"/>
    <mergeCell ref="C84:AL84"/>
    <mergeCell ref="C83:AL83"/>
    <mergeCell ref="C82:AL82"/>
    <mergeCell ref="C81:AL81"/>
  </mergeCells>
  <hyperlinks>
    <hyperlink ref="B6" r:id="rId1" xr:uid="{79584894-14C3-4A91-B241-4FC0CCAB225B}"/>
  </hyperlinks>
  <pageMargins left="0.25" right="0.25" top="0.75" bottom="0.75" header="0" footer="0"/>
  <pageSetup orientation="portrait" horizontalDpi="1200" verticalDpi="1200" r:id="rId2"/>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10CBCCF-A05A-4AB6-A866-7472BD22EB85}">
          <x14:formula1>
            <xm:f>Lists!$A$9:$A$15</xm:f>
          </x14:formula1>
          <xm:sqref>D18:K18</xm:sqref>
        </x14:dataValidation>
        <x14:dataValidation type="list" allowBlank="1" showInputMessage="1" showErrorMessage="1" xr:uid="{C0774F1F-02E7-4C43-BCF9-894D04817D67}">
          <x14:formula1>
            <xm:f>Lists!$G$3:$G$4</xm:f>
          </x14:formula1>
          <xm:sqref>C64 U11 P11 C58 C62</xm:sqref>
        </x14:dataValidation>
        <x14:dataValidation type="list" allowBlank="1" showInputMessage="1" showErrorMessage="1" xr:uid="{8611F68C-8139-4279-A9DF-A53AABFBA3AF}">
          <x14:formula1>
            <xm:f>Lists!$G$5:$G$6</xm:f>
          </x14:formula1>
          <xm:sqref>AC49:AD49 AC52:AD52 AC55:AD55</xm:sqref>
        </x14:dataValidation>
        <x14:dataValidation type="list" allowBlank="1" showInputMessage="1" showErrorMessage="1" xr:uid="{56129763-69FD-400B-8E9C-48132402AFEF}">
          <x14:formula1>
            <xm:f>Lists!$G$7:$G$9</xm:f>
          </x14:formula1>
          <xm:sqref>L52:N52</xm:sqref>
        </x14:dataValidation>
        <x14:dataValidation type="list" allowBlank="1" showInputMessage="1" showErrorMessage="1" xr:uid="{F198CCF4-1A1E-4107-8451-4551E268774E}">
          <x14:formula1>
            <xm:f>Lists!$J$4:$J$9</xm:f>
          </x14:formula1>
          <xm:sqref>AJ11:AK11</xm:sqref>
        </x14:dataValidation>
        <x14:dataValidation type="list" allowBlank="1" showInputMessage="1" showErrorMessage="1" xr:uid="{4B6C0F8B-C586-48E9-9515-A8CCDC42735E}">
          <x14:formula1>
            <xm:f>Lists!$G$10:$G$16</xm:f>
          </x14:formula1>
          <xm:sqref>N55:O55</xm:sqref>
        </x14:dataValidation>
        <x14:dataValidation type="list" allowBlank="1" showInputMessage="1" showErrorMessage="1" xr:uid="{F6B1E69D-568B-4739-BD7C-2896FB8F9557}">
          <x14:formula1>
            <xm:f>Lists!$A$17:$A$25</xm:f>
          </x14:formula1>
          <xm:sqref>I31:K31 I34:K34</xm:sqref>
        </x14:dataValidation>
        <x14:dataValidation type="list" allowBlank="1" showInputMessage="1" showErrorMessage="1" xr:uid="{809C9A3E-B241-4A46-B01B-CE85121D52AE}">
          <x14:formula1>
            <xm:f>Lists!$A$27:$A$31</xm:f>
          </x14:formula1>
          <xm:sqref>Q31:R31 Q34:R34</xm:sqref>
        </x14:dataValidation>
        <x14:dataValidation type="list" allowBlank="1" showInputMessage="1" showErrorMessage="1" xr:uid="{79FDFC38-70A3-4A1D-A7D8-9230279954E8}">
          <x14:formula1>
            <xm:f>Lists!$A$1:$A$7</xm:f>
          </x14:formula1>
          <xm:sqref>W18:AD18</xm:sqref>
        </x14:dataValidation>
        <x14:dataValidation type="list" allowBlank="1" showInputMessage="1" showErrorMessage="1" xr:uid="{721DF042-132A-4907-A5EC-62F21096E829}">
          <x14:formula1>
            <xm:f>Lists!$R$2:$R$4</xm:f>
          </x14:formula1>
          <xm:sqref>V14</xm:sqref>
        </x14:dataValidation>
        <x14:dataValidation type="list" allowBlank="1" showInputMessage="1" showErrorMessage="1" xr:uid="{5F1176D3-DE32-48BA-BFE8-CC9CDB576005}">
          <x14:formula1>
            <xm:f>Lists!$R$5:$R$8</xm:f>
          </x14:formula1>
          <xm:sqref>AA14:AK14</xm:sqref>
        </x14:dataValidation>
        <x14:dataValidation type="list" allowBlank="1" showInputMessage="1" showErrorMessage="1" xr:uid="{ECE0EE48-6D60-4CF7-9689-C3F04B211693}">
          <x14:formula1>
            <xm:f>Lists!$R$11:$R$18</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EFF4-F2F9-4189-AFDB-0F293DC43A09}">
  <sheetPr codeName="Sheet5">
    <pageSetUpPr fitToPage="1"/>
  </sheetPr>
  <dimension ref="B1:AO72"/>
  <sheetViews>
    <sheetView showGridLines="0" zoomScale="130" zoomScaleNormal="130" workbookViewId="0">
      <selection activeCell="G9" sqref="G9:L9"/>
    </sheetView>
  </sheetViews>
  <sheetFormatPr defaultRowHeight="15" x14ac:dyDescent="0.25"/>
  <cols>
    <col min="1" max="1" width="0.85546875" customWidth="1"/>
    <col min="2" max="37" width="2.7109375" customWidth="1"/>
    <col min="38" max="39" width="1.7109375" customWidth="1"/>
    <col min="40" max="52" width="2.7109375" customWidth="1"/>
  </cols>
  <sheetData>
    <row r="1" spans="2:38" s="1" customFormat="1" ht="18" customHeight="1" x14ac:dyDescent="0.25">
      <c r="B1" s="2" t="s">
        <v>0</v>
      </c>
    </row>
    <row r="2" spans="2:38" s="1" customFormat="1" ht="18" customHeight="1" x14ac:dyDescent="0.25">
      <c r="B2" s="3" t="s">
        <v>597</v>
      </c>
    </row>
    <row r="3" spans="2:38" s="1" customFormat="1" ht="11.45" customHeight="1" x14ac:dyDescent="0.25">
      <c r="B3" s="3"/>
    </row>
    <row r="4" spans="2:38" ht="11.45" customHeight="1" x14ac:dyDescent="0.25">
      <c r="B4" s="42" t="s">
        <v>347</v>
      </c>
    </row>
    <row r="5" spans="2:38" ht="11.45" customHeight="1" x14ac:dyDescent="0.25">
      <c r="B5" s="42" t="s">
        <v>1</v>
      </c>
    </row>
    <row r="6" spans="2:38" s="4" customFormat="1" ht="11.25" x14ac:dyDescent="0.2">
      <c r="B6" s="565" t="s">
        <v>2</v>
      </c>
      <c r="C6" s="565"/>
      <c r="D6" s="565"/>
      <c r="E6" s="565"/>
      <c r="F6" s="565"/>
      <c r="G6" s="565"/>
      <c r="H6" s="565"/>
      <c r="I6" s="565"/>
      <c r="J6" s="565"/>
      <c r="K6" s="565"/>
      <c r="L6" s="565"/>
    </row>
    <row r="7" spans="2:38" ht="2.1" customHeight="1" thickBot="1" x14ac:dyDescent="0.3"/>
    <row r="8" spans="2:38" ht="16.899999999999999" customHeight="1" x14ac:dyDescent="0.25">
      <c r="B8" s="601" t="s">
        <v>367</v>
      </c>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6"/>
    </row>
    <row r="9" spans="2:38" ht="21.75" customHeight="1" thickBot="1" x14ac:dyDescent="0.3">
      <c r="B9" s="602" t="s">
        <v>45</v>
      </c>
      <c r="C9" s="603"/>
      <c r="D9" s="603"/>
      <c r="E9" s="603"/>
      <c r="F9" s="603"/>
      <c r="G9" s="620"/>
      <c r="H9" s="620"/>
      <c r="I9" s="620"/>
      <c r="J9" s="620"/>
      <c r="K9" s="620"/>
      <c r="L9" s="620"/>
      <c r="M9" s="621" t="s">
        <v>161</v>
      </c>
      <c r="N9" s="621"/>
      <c r="O9" s="621"/>
      <c r="P9" s="621"/>
      <c r="Q9" s="622" t="str">
        <f>IF(ISBLANK(Reservation!F23),"",Reservation!F23)</f>
        <v/>
      </c>
      <c r="R9" s="622"/>
      <c r="S9" s="622"/>
      <c r="T9" s="622"/>
      <c r="U9" s="622"/>
      <c r="V9" s="622"/>
      <c r="W9" s="622"/>
      <c r="X9" s="622"/>
      <c r="Y9" s="622"/>
      <c r="Z9" s="622"/>
      <c r="AA9" s="621" t="s">
        <v>46</v>
      </c>
      <c r="AB9" s="623"/>
      <c r="AC9" s="623"/>
      <c r="AD9" s="623"/>
      <c r="AE9" s="624" t="str">
        <f>IF(ISBLANK(Reservation!Y23),"",Reservation!Y23)</f>
        <v/>
      </c>
      <c r="AF9" s="624"/>
      <c r="AG9" s="624"/>
      <c r="AH9" s="624"/>
      <c r="AI9" s="624"/>
      <c r="AJ9" s="624"/>
      <c r="AK9" s="624"/>
      <c r="AL9" s="625"/>
    </row>
    <row r="10" spans="2:38" ht="3.75" customHeight="1" thickBot="1" x14ac:dyDescent="0.3">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row>
    <row r="11" spans="2:38" ht="16.899999999999999" customHeight="1" x14ac:dyDescent="0.25">
      <c r="B11" s="573" t="s">
        <v>368</v>
      </c>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609"/>
    </row>
    <row r="12" spans="2:38" ht="11.1" customHeight="1" x14ac:dyDescent="0.25">
      <c r="B12" s="610" t="s">
        <v>21</v>
      </c>
      <c r="C12" s="611"/>
      <c r="D12" s="611"/>
      <c r="E12" s="611"/>
      <c r="F12" s="611"/>
      <c r="G12" s="611"/>
      <c r="H12" s="611"/>
      <c r="I12" s="611"/>
      <c r="J12" s="611"/>
      <c r="K12" s="611"/>
      <c r="L12" s="611"/>
      <c r="M12" s="611"/>
      <c r="N12" s="611"/>
      <c r="O12" s="611"/>
      <c r="P12" s="611"/>
      <c r="Q12" s="611"/>
      <c r="R12" s="611"/>
      <c r="S12" s="612" t="s">
        <v>22</v>
      </c>
      <c r="T12" s="611"/>
      <c r="U12" s="611"/>
      <c r="V12" s="611"/>
      <c r="W12" s="611"/>
      <c r="X12" s="613"/>
      <c r="Y12" s="612" t="s">
        <v>47</v>
      </c>
      <c r="Z12" s="611"/>
      <c r="AA12" s="611"/>
      <c r="AB12" s="611"/>
      <c r="AC12" s="611"/>
      <c r="AD12" s="611"/>
      <c r="AE12" s="21"/>
      <c r="AF12" s="21"/>
      <c r="AG12" s="612" t="s">
        <v>48</v>
      </c>
      <c r="AH12" s="611"/>
      <c r="AI12" s="611"/>
      <c r="AJ12" s="611"/>
      <c r="AK12" s="611"/>
      <c r="AL12" s="614"/>
    </row>
    <row r="13" spans="2:38" ht="16.899999999999999" customHeight="1" x14ac:dyDescent="0.25">
      <c r="B13" s="615" t="s">
        <v>24</v>
      </c>
      <c r="C13" s="608"/>
      <c r="D13" s="608"/>
      <c r="E13" s="608"/>
      <c r="F13" s="608"/>
      <c r="G13" s="608"/>
      <c r="H13" s="608"/>
      <c r="I13" s="608"/>
      <c r="J13" s="608"/>
      <c r="K13" s="616"/>
      <c r="L13" s="616"/>
      <c r="M13" s="616"/>
      <c r="N13" s="616"/>
      <c r="O13" s="608"/>
      <c r="P13" s="608"/>
      <c r="Q13" s="608"/>
      <c r="R13" s="608"/>
      <c r="S13" s="559">
        <f>Lists!E3</f>
        <v>0.7</v>
      </c>
      <c r="T13" s="560"/>
      <c r="U13" s="560"/>
      <c r="V13" s="555" t="s">
        <v>349</v>
      </c>
      <c r="W13" s="555"/>
      <c r="X13" s="556"/>
      <c r="Y13" s="617" t="str">
        <f>IF(ISBLANK(Reservation!R28),"",G15-O15)</f>
        <v/>
      </c>
      <c r="Z13" s="618"/>
      <c r="AA13" s="618"/>
      <c r="AB13" s="618"/>
      <c r="AC13" s="618"/>
      <c r="AD13" s="618"/>
      <c r="AE13" s="619" t="s">
        <v>25</v>
      </c>
      <c r="AF13" s="619"/>
      <c r="AG13" s="198" t="s">
        <v>26</v>
      </c>
      <c r="AH13" s="604" t="str">
        <f>IF(ISBLANK(Reservation!R28),"",IF(ISBLANK(O15),"",Y13*S13))</f>
        <v/>
      </c>
      <c r="AI13" s="604"/>
      <c r="AJ13" s="604"/>
      <c r="AK13" s="604"/>
      <c r="AL13" s="605"/>
    </row>
    <row r="14" spans="2:38" ht="3.95" customHeight="1" x14ac:dyDescent="0.25">
      <c r="B14" s="18"/>
      <c r="C14" s="562" t="s">
        <v>39</v>
      </c>
      <c r="D14" s="562"/>
      <c r="E14" s="562"/>
      <c r="F14" s="562"/>
      <c r="G14" s="188"/>
      <c r="H14" s="188"/>
      <c r="I14" s="188"/>
      <c r="J14" s="188"/>
      <c r="K14" s="562" t="s">
        <v>49</v>
      </c>
      <c r="L14" s="562"/>
      <c r="M14" s="562"/>
      <c r="N14" s="562"/>
      <c r="O14" s="188"/>
      <c r="P14" s="188"/>
      <c r="Q14" s="188"/>
      <c r="R14" s="188"/>
      <c r="S14" s="25"/>
      <c r="T14" s="25"/>
      <c r="U14" s="25"/>
      <c r="V14" s="25"/>
      <c r="W14" s="25"/>
      <c r="X14" s="25"/>
      <c r="Y14" s="25"/>
      <c r="Z14" s="25"/>
      <c r="AA14" s="25"/>
      <c r="AB14" s="25"/>
      <c r="AC14" s="25"/>
      <c r="AD14" s="25"/>
      <c r="AE14" s="187"/>
      <c r="AF14" s="187"/>
      <c r="AG14" s="19"/>
      <c r="AH14" s="19"/>
      <c r="AI14" s="19"/>
      <c r="AJ14" s="19"/>
      <c r="AK14" s="19"/>
      <c r="AL14" s="20"/>
    </row>
    <row r="15" spans="2:38" ht="14.1" customHeight="1" x14ac:dyDescent="0.25">
      <c r="B15" s="31"/>
      <c r="C15" s="563"/>
      <c r="D15" s="563"/>
      <c r="E15" s="563"/>
      <c r="F15" s="563"/>
      <c r="G15" s="596" t="str">
        <f>IF(ISBLANK(Reservation!R28),"",Reservation!R28)</f>
        <v/>
      </c>
      <c r="H15" s="606"/>
      <c r="I15" s="597"/>
      <c r="J15" s="26"/>
      <c r="K15" s="563"/>
      <c r="L15" s="563"/>
      <c r="M15" s="563"/>
      <c r="N15" s="563"/>
      <c r="O15" s="583"/>
      <c r="P15" s="607"/>
      <c r="Q15" s="584"/>
      <c r="R15" s="26"/>
      <c r="S15" s="27"/>
      <c r="T15" s="27"/>
      <c r="U15" s="27"/>
      <c r="V15" s="27"/>
      <c r="W15" s="27"/>
      <c r="X15" s="27"/>
      <c r="Y15" s="27"/>
      <c r="Z15" s="27"/>
      <c r="AA15" s="27"/>
      <c r="AB15" s="27"/>
      <c r="AC15" s="27"/>
      <c r="AD15" s="27"/>
      <c r="AE15" s="27"/>
      <c r="AF15" s="27"/>
      <c r="AG15" s="5"/>
      <c r="AH15" s="5"/>
      <c r="AI15" s="5"/>
      <c r="AJ15" s="5"/>
      <c r="AK15" s="5"/>
      <c r="AL15" s="9"/>
    </row>
    <row r="16" spans="2:38" ht="3.95" customHeight="1" x14ac:dyDescent="0.25">
      <c r="B16" s="32"/>
      <c r="C16" s="564"/>
      <c r="D16" s="564"/>
      <c r="E16" s="564"/>
      <c r="F16" s="564"/>
      <c r="G16" s="30"/>
      <c r="H16" s="30"/>
      <c r="I16" s="30"/>
      <c r="J16" s="30"/>
      <c r="K16" s="564"/>
      <c r="L16" s="564"/>
      <c r="M16" s="564"/>
      <c r="N16" s="564"/>
      <c r="O16" s="30"/>
      <c r="P16" s="30"/>
      <c r="Q16" s="30"/>
      <c r="R16" s="30"/>
      <c r="S16" s="28"/>
      <c r="T16" s="28"/>
      <c r="U16" s="28"/>
      <c r="V16" s="28"/>
      <c r="W16" s="28"/>
      <c r="X16" s="28"/>
      <c r="Y16" s="27"/>
      <c r="Z16" s="27"/>
      <c r="AA16" s="27"/>
      <c r="AB16" s="27"/>
      <c r="AC16" s="27"/>
      <c r="AD16" s="27"/>
      <c r="AE16" s="27"/>
      <c r="AF16" s="27"/>
      <c r="AG16" s="10"/>
      <c r="AH16" s="10"/>
      <c r="AI16" s="10"/>
      <c r="AJ16" s="10"/>
      <c r="AK16" s="10"/>
      <c r="AL16" s="13"/>
    </row>
    <row r="17" spans="2:38" ht="16.899999999999999" customHeight="1" x14ac:dyDescent="0.25">
      <c r="B17" s="588" t="s">
        <v>27</v>
      </c>
      <c r="C17" s="589"/>
      <c r="D17" s="589"/>
      <c r="E17" s="589"/>
      <c r="F17" s="589"/>
      <c r="G17" s="589"/>
      <c r="H17" s="589"/>
      <c r="I17" s="589"/>
      <c r="J17" s="589"/>
      <c r="K17" s="608"/>
      <c r="L17" s="608"/>
      <c r="M17" s="608"/>
      <c r="N17" s="608"/>
      <c r="O17" s="589"/>
      <c r="P17" s="589"/>
      <c r="Q17" s="589"/>
      <c r="R17" s="590"/>
      <c r="S17" s="559">
        <f>Lists!E4</f>
        <v>1.1000000000000001</v>
      </c>
      <c r="T17" s="560"/>
      <c r="U17" s="560"/>
      <c r="V17" s="555" t="s">
        <v>350</v>
      </c>
      <c r="W17" s="555"/>
      <c r="X17" s="556"/>
      <c r="Y17" s="557"/>
      <c r="Z17" s="558"/>
      <c r="AA17" s="558"/>
      <c r="AB17" s="558"/>
      <c r="AC17" s="558"/>
      <c r="AD17" s="558"/>
      <c r="AE17" s="591" t="s">
        <v>28</v>
      </c>
      <c r="AF17" s="592"/>
      <c r="AG17" s="198" t="s">
        <v>26</v>
      </c>
      <c r="AH17" s="604" t="str">
        <f>IF(ISBLANK(Y17),"",Y17*S17)</f>
        <v/>
      </c>
      <c r="AI17" s="604"/>
      <c r="AJ17" s="604"/>
      <c r="AK17" s="604"/>
      <c r="AL17" s="605"/>
    </row>
    <row r="18" spans="2:38" ht="3.95" customHeight="1" x14ac:dyDescent="0.25">
      <c r="B18" s="593" t="s">
        <v>50</v>
      </c>
      <c r="C18" s="562"/>
      <c r="D18" s="562"/>
      <c r="E18" s="17"/>
      <c r="F18" s="17"/>
      <c r="G18" s="562" t="s">
        <v>51</v>
      </c>
      <c r="H18" s="562"/>
      <c r="I18" s="562"/>
      <c r="J18" s="17"/>
      <c r="K18" s="17"/>
      <c r="L18" s="562" t="s">
        <v>52</v>
      </c>
      <c r="M18" s="562"/>
      <c r="N18" s="562"/>
      <c r="O18" s="17"/>
      <c r="P18" s="17"/>
      <c r="Q18" s="17"/>
      <c r="R18" s="17"/>
      <c r="S18" s="598"/>
      <c r="T18" s="598"/>
      <c r="U18" s="294"/>
      <c r="V18" s="295"/>
      <c r="W18" s="29"/>
      <c r="X18" s="29"/>
      <c r="Y18" s="29"/>
      <c r="Z18" s="29"/>
      <c r="AA18" s="29"/>
      <c r="AB18" s="29"/>
      <c r="AC18" s="29"/>
      <c r="AD18" s="29"/>
      <c r="AE18" s="29"/>
      <c r="AF18" s="29"/>
      <c r="AG18" s="8"/>
      <c r="AH18" s="8"/>
      <c r="AI18" s="8"/>
      <c r="AJ18" s="8"/>
      <c r="AK18" s="8"/>
      <c r="AL18" s="14"/>
    </row>
    <row r="19" spans="2:38" ht="14.1" customHeight="1" x14ac:dyDescent="0.25">
      <c r="B19" s="594"/>
      <c r="C19" s="563"/>
      <c r="D19" s="563"/>
      <c r="E19" s="596" t="str">
        <f>IF(ISBLANK(Reservation!U31),"",Reservation!U31)</f>
        <v/>
      </c>
      <c r="F19" s="597"/>
      <c r="G19" s="563"/>
      <c r="H19" s="563"/>
      <c r="I19" s="563"/>
      <c r="J19" s="583"/>
      <c r="K19" s="584"/>
      <c r="L19" s="563"/>
      <c r="M19" s="563"/>
      <c r="N19" s="563"/>
      <c r="O19" s="585"/>
      <c r="P19" s="586"/>
      <c r="Q19" s="586"/>
      <c r="R19" s="587"/>
      <c r="S19" s="599"/>
      <c r="T19" s="599"/>
      <c r="U19" s="561"/>
      <c r="V19" s="561"/>
      <c r="W19" s="27"/>
      <c r="X19" s="27"/>
      <c r="Y19" s="27"/>
      <c r="Z19" s="27"/>
      <c r="AA19" s="27"/>
      <c r="AB19" s="27"/>
      <c r="AC19" s="27"/>
      <c r="AD19" s="27"/>
      <c r="AE19" s="27"/>
      <c r="AF19" s="27"/>
      <c r="AG19" s="5"/>
      <c r="AH19" s="5"/>
      <c r="AI19" s="5"/>
      <c r="AJ19" s="5"/>
      <c r="AK19" s="5"/>
      <c r="AL19" s="9"/>
    </row>
    <row r="20" spans="2:38" ht="3.95" customHeight="1" x14ac:dyDescent="0.25">
      <c r="B20" s="595"/>
      <c r="C20" s="564"/>
      <c r="D20" s="564"/>
      <c r="E20" s="28"/>
      <c r="F20" s="28"/>
      <c r="G20" s="564"/>
      <c r="H20" s="564"/>
      <c r="I20" s="564"/>
      <c r="J20" s="28"/>
      <c r="K20" s="28"/>
      <c r="L20" s="564"/>
      <c r="M20" s="564"/>
      <c r="N20" s="564"/>
      <c r="O20" s="28"/>
      <c r="P20" s="28"/>
      <c r="Q20" s="28"/>
      <c r="R20" s="28"/>
      <c r="S20" s="600"/>
      <c r="T20" s="600"/>
      <c r="U20" s="296"/>
      <c r="V20" s="297"/>
      <c r="W20" s="28"/>
      <c r="X20" s="28"/>
      <c r="Y20" s="28"/>
      <c r="Z20" s="28"/>
      <c r="AA20" s="28"/>
      <c r="AB20" s="28"/>
      <c r="AC20" s="28"/>
      <c r="AD20" s="28"/>
      <c r="AE20" s="28"/>
      <c r="AF20" s="28"/>
      <c r="AG20" s="10"/>
      <c r="AH20" s="10"/>
      <c r="AI20" s="10"/>
      <c r="AJ20" s="10"/>
      <c r="AK20" s="10"/>
      <c r="AL20" s="13"/>
    </row>
    <row r="21" spans="2:38" ht="16.899999999999999" customHeight="1" x14ac:dyDescent="0.25">
      <c r="B21" s="588" t="s">
        <v>27</v>
      </c>
      <c r="C21" s="589"/>
      <c r="D21" s="589"/>
      <c r="E21" s="589"/>
      <c r="F21" s="589"/>
      <c r="G21" s="589"/>
      <c r="H21" s="589"/>
      <c r="I21" s="589"/>
      <c r="J21" s="589"/>
      <c r="K21" s="589"/>
      <c r="L21" s="589"/>
      <c r="M21" s="589"/>
      <c r="N21" s="589"/>
      <c r="O21" s="589"/>
      <c r="P21" s="589"/>
      <c r="Q21" s="589"/>
      <c r="R21" s="590"/>
      <c r="S21" s="559">
        <f>Lists!E4</f>
        <v>1.1000000000000001</v>
      </c>
      <c r="T21" s="560"/>
      <c r="U21" s="560"/>
      <c r="V21" s="555" t="s">
        <v>350</v>
      </c>
      <c r="W21" s="555"/>
      <c r="X21" s="556"/>
      <c r="Y21" s="557"/>
      <c r="Z21" s="558"/>
      <c r="AA21" s="558"/>
      <c r="AB21" s="558"/>
      <c r="AC21" s="558"/>
      <c r="AD21" s="558"/>
      <c r="AE21" s="591" t="s">
        <v>28</v>
      </c>
      <c r="AF21" s="592"/>
      <c r="AG21" s="198" t="s">
        <v>26</v>
      </c>
      <c r="AH21" s="604" t="str">
        <f>IF(ISBLANK(Y21),"",Y21*S21)</f>
        <v/>
      </c>
      <c r="AI21" s="604"/>
      <c r="AJ21" s="604"/>
      <c r="AK21" s="604"/>
      <c r="AL21" s="605"/>
    </row>
    <row r="22" spans="2:38" ht="3.95" customHeight="1" x14ac:dyDescent="0.25">
      <c r="B22" s="593" t="s">
        <v>50</v>
      </c>
      <c r="C22" s="562"/>
      <c r="D22" s="562"/>
      <c r="E22" s="17"/>
      <c r="F22" s="17"/>
      <c r="G22" s="562" t="s">
        <v>51</v>
      </c>
      <c r="H22" s="562"/>
      <c r="I22" s="562"/>
      <c r="J22" s="17"/>
      <c r="K22" s="17"/>
      <c r="L22" s="562" t="s">
        <v>52</v>
      </c>
      <c r="M22" s="562"/>
      <c r="N22" s="562"/>
      <c r="O22" s="17"/>
      <c r="P22" s="17"/>
      <c r="Q22" s="17"/>
      <c r="R22" s="17"/>
      <c r="S22" s="598"/>
      <c r="T22" s="598"/>
      <c r="U22" s="294"/>
      <c r="V22" s="295"/>
      <c r="W22" s="29"/>
      <c r="X22" s="29"/>
      <c r="Y22" s="29"/>
      <c r="Z22" s="29"/>
      <c r="AA22" s="29"/>
      <c r="AB22" s="29"/>
      <c r="AC22" s="29"/>
      <c r="AD22" s="29"/>
      <c r="AE22" s="29"/>
      <c r="AF22" s="29"/>
      <c r="AG22" s="8"/>
      <c r="AH22" s="8"/>
      <c r="AI22" s="8"/>
      <c r="AJ22" s="8"/>
      <c r="AK22" s="8"/>
      <c r="AL22" s="14"/>
    </row>
    <row r="23" spans="2:38" ht="14.1" customHeight="1" x14ac:dyDescent="0.25">
      <c r="B23" s="594"/>
      <c r="C23" s="563"/>
      <c r="D23" s="563"/>
      <c r="E23" s="596" t="str">
        <f>IF(ISBLANK(Reservation!U34),"",Reservation!U34)</f>
        <v/>
      </c>
      <c r="F23" s="597"/>
      <c r="G23" s="563"/>
      <c r="H23" s="563"/>
      <c r="I23" s="563"/>
      <c r="J23" s="583"/>
      <c r="K23" s="584"/>
      <c r="L23" s="563"/>
      <c r="M23" s="563"/>
      <c r="N23" s="563"/>
      <c r="O23" s="585"/>
      <c r="P23" s="586"/>
      <c r="Q23" s="586"/>
      <c r="R23" s="587"/>
      <c r="S23" s="599"/>
      <c r="T23" s="599"/>
      <c r="U23" s="561"/>
      <c r="V23" s="561"/>
      <c r="W23" s="27"/>
      <c r="X23" s="27"/>
      <c r="Y23" s="27"/>
      <c r="Z23" s="27"/>
      <c r="AA23" s="27"/>
      <c r="AB23" s="27"/>
      <c r="AC23" s="27"/>
      <c r="AD23" s="27"/>
      <c r="AE23" s="27"/>
      <c r="AF23" s="27"/>
      <c r="AG23" s="5"/>
      <c r="AH23" s="5"/>
      <c r="AI23" s="5"/>
      <c r="AJ23" s="5"/>
      <c r="AK23" s="5"/>
      <c r="AL23" s="9"/>
    </row>
    <row r="24" spans="2:38" ht="3.95" customHeight="1" x14ac:dyDescent="0.25">
      <c r="B24" s="595"/>
      <c r="C24" s="564"/>
      <c r="D24" s="564"/>
      <c r="E24" s="28"/>
      <c r="F24" s="28"/>
      <c r="G24" s="564"/>
      <c r="H24" s="564"/>
      <c r="I24" s="564"/>
      <c r="J24" s="28"/>
      <c r="K24" s="28"/>
      <c r="L24" s="564"/>
      <c r="M24" s="564"/>
      <c r="N24" s="564"/>
      <c r="O24" s="28"/>
      <c r="P24" s="28"/>
      <c r="Q24" s="28"/>
      <c r="R24" s="28"/>
      <c r="S24" s="600"/>
      <c r="T24" s="600"/>
      <c r="U24" s="296"/>
      <c r="V24" s="297"/>
      <c r="W24" s="28"/>
      <c r="X24" s="28"/>
      <c r="Y24" s="28"/>
      <c r="Z24" s="28"/>
      <c r="AA24" s="28"/>
      <c r="AB24" s="28"/>
      <c r="AC24" s="28"/>
      <c r="AD24" s="28"/>
      <c r="AE24" s="28"/>
      <c r="AF24" s="28"/>
      <c r="AG24" s="10"/>
      <c r="AH24" s="10"/>
      <c r="AI24" s="10"/>
      <c r="AJ24" s="10"/>
      <c r="AK24" s="10"/>
      <c r="AL24" s="13"/>
    </row>
    <row r="25" spans="2:38" ht="16.899999999999999" customHeight="1" x14ac:dyDescent="0.25">
      <c r="B25" s="588" t="s">
        <v>29</v>
      </c>
      <c r="C25" s="589"/>
      <c r="D25" s="589"/>
      <c r="E25" s="589"/>
      <c r="F25" s="589"/>
      <c r="G25" s="589"/>
      <c r="H25" s="589"/>
      <c r="I25" s="589"/>
      <c r="J25" s="589"/>
      <c r="K25" s="589"/>
      <c r="L25" s="589"/>
      <c r="M25" s="589"/>
      <c r="N25" s="589"/>
      <c r="O25" s="589"/>
      <c r="P25" s="589"/>
      <c r="Q25" s="589"/>
      <c r="R25" s="590"/>
      <c r="S25" s="559">
        <f>Lists!E5</f>
        <v>1.1000000000000001</v>
      </c>
      <c r="T25" s="560"/>
      <c r="U25" s="560"/>
      <c r="V25" s="555" t="s">
        <v>350</v>
      </c>
      <c r="W25" s="555"/>
      <c r="X25" s="556"/>
      <c r="Y25" s="557"/>
      <c r="Z25" s="558"/>
      <c r="AA25" s="558"/>
      <c r="AB25" s="558"/>
      <c r="AC25" s="558"/>
      <c r="AD25" s="558"/>
      <c r="AE25" s="591" t="s">
        <v>28</v>
      </c>
      <c r="AF25" s="592"/>
      <c r="AG25" s="198" t="s">
        <v>26</v>
      </c>
      <c r="AH25" s="604" t="str">
        <f>IF(ISBLANK(Y25),"",Y25*S25)</f>
        <v/>
      </c>
      <c r="AI25" s="604"/>
      <c r="AJ25" s="604"/>
      <c r="AK25" s="604"/>
      <c r="AL25" s="605"/>
    </row>
    <row r="26" spans="2:38" ht="3.95" customHeight="1" x14ac:dyDescent="0.25">
      <c r="B26" s="593" t="s">
        <v>50</v>
      </c>
      <c r="C26" s="562"/>
      <c r="D26" s="562"/>
      <c r="E26" s="17"/>
      <c r="F26" s="17"/>
      <c r="G26" s="562" t="s">
        <v>51</v>
      </c>
      <c r="H26" s="562"/>
      <c r="I26" s="562"/>
      <c r="J26" s="17"/>
      <c r="K26" s="17"/>
      <c r="L26" s="562" t="s">
        <v>52</v>
      </c>
      <c r="M26" s="562"/>
      <c r="N26" s="562"/>
      <c r="O26" s="17"/>
      <c r="P26" s="17"/>
      <c r="Q26" s="17"/>
      <c r="R26" s="17"/>
      <c r="S26" s="598"/>
      <c r="T26" s="598"/>
      <c r="U26" s="294"/>
      <c r="V26" s="295"/>
      <c r="W26" s="29"/>
      <c r="X26" s="29"/>
      <c r="Y26" s="29"/>
      <c r="Z26" s="29"/>
      <c r="AA26" s="29"/>
      <c r="AB26" s="29"/>
      <c r="AC26" s="29"/>
      <c r="AD26" s="29"/>
      <c r="AE26" s="29"/>
      <c r="AF26" s="29"/>
      <c r="AG26" s="8"/>
      <c r="AH26" s="8"/>
      <c r="AI26" s="8"/>
      <c r="AJ26" s="8"/>
      <c r="AK26" s="8"/>
      <c r="AL26" s="14"/>
    </row>
    <row r="27" spans="2:38" ht="14.1" customHeight="1" x14ac:dyDescent="0.25">
      <c r="B27" s="594"/>
      <c r="C27" s="563"/>
      <c r="D27" s="563"/>
      <c r="E27" s="596">
        <f>IF(ISBLANK(Reservation!T37),"",Reservation!T37)</f>
        <v>0</v>
      </c>
      <c r="F27" s="597"/>
      <c r="G27" s="563"/>
      <c r="H27" s="563"/>
      <c r="I27" s="563"/>
      <c r="J27" s="583"/>
      <c r="K27" s="584"/>
      <c r="L27" s="563"/>
      <c r="M27" s="563"/>
      <c r="N27" s="563"/>
      <c r="O27" s="585"/>
      <c r="P27" s="586"/>
      <c r="Q27" s="586"/>
      <c r="R27" s="587"/>
      <c r="S27" s="599"/>
      <c r="T27" s="599"/>
      <c r="U27" s="561"/>
      <c r="V27" s="561"/>
      <c r="W27" s="27"/>
      <c r="X27" s="27"/>
      <c r="Y27" s="27"/>
      <c r="Z27" s="27"/>
      <c r="AA27" s="27"/>
      <c r="AB27" s="27"/>
      <c r="AC27" s="27"/>
      <c r="AD27" s="27"/>
      <c r="AE27" s="27"/>
      <c r="AF27" s="27"/>
      <c r="AG27" s="5"/>
      <c r="AH27" s="5"/>
      <c r="AI27" s="5"/>
      <c r="AJ27" s="5"/>
      <c r="AK27" s="5"/>
      <c r="AL27" s="9"/>
    </row>
    <row r="28" spans="2:38" ht="3.95" customHeight="1" x14ac:dyDescent="0.25">
      <c r="B28" s="595"/>
      <c r="C28" s="564"/>
      <c r="D28" s="564"/>
      <c r="E28" s="28"/>
      <c r="F28" s="28"/>
      <c r="G28" s="564"/>
      <c r="H28" s="564"/>
      <c r="I28" s="564"/>
      <c r="J28" s="28"/>
      <c r="K28" s="28"/>
      <c r="L28" s="564"/>
      <c r="M28" s="564"/>
      <c r="N28" s="564"/>
      <c r="O28" s="28"/>
      <c r="P28" s="28"/>
      <c r="Q28" s="28"/>
      <c r="R28" s="28"/>
      <c r="S28" s="600"/>
      <c r="T28" s="600"/>
      <c r="U28" s="296"/>
      <c r="V28" s="297"/>
      <c r="W28" s="28"/>
      <c r="X28" s="28"/>
      <c r="Y28" s="28"/>
      <c r="Z28" s="28"/>
      <c r="AA28" s="28"/>
      <c r="AB28" s="28"/>
      <c r="AC28" s="28"/>
      <c r="AD28" s="28"/>
      <c r="AE28" s="28"/>
      <c r="AF28" s="28"/>
      <c r="AG28" s="10"/>
      <c r="AH28" s="10"/>
      <c r="AI28" s="10"/>
      <c r="AJ28" s="10"/>
      <c r="AK28" s="10"/>
      <c r="AL28" s="13"/>
    </row>
    <row r="29" spans="2:38" ht="16.899999999999999" customHeight="1" x14ac:dyDescent="0.25">
      <c r="B29" s="588" t="s">
        <v>30</v>
      </c>
      <c r="C29" s="589"/>
      <c r="D29" s="589"/>
      <c r="E29" s="589"/>
      <c r="F29" s="589"/>
      <c r="G29" s="589"/>
      <c r="H29" s="589"/>
      <c r="I29" s="589"/>
      <c r="J29" s="589"/>
      <c r="K29" s="589"/>
      <c r="L29" s="589"/>
      <c r="M29" s="589"/>
      <c r="N29" s="589"/>
      <c r="O29" s="589"/>
      <c r="P29" s="589"/>
      <c r="Q29" s="589"/>
      <c r="R29" s="590"/>
      <c r="S29" s="559">
        <f>Lists!E6</f>
        <v>1.1000000000000001</v>
      </c>
      <c r="T29" s="560"/>
      <c r="U29" s="560"/>
      <c r="V29" s="555" t="s">
        <v>350</v>
      </c>
      <c r="W29" s="555"/>
      <c r="X29" s="556"/>
      <c r="Y29" s="557"/>
      <c r="Z29" s="558"/>
      <c r="AA29" s="558"/>
      <c r="AB29" s="558"/>
      <c r="AC29" s="558"/>
      <c r="AD29" s="558"/>
      <c r="AE29" s="591" t="s">
        <v>28</v>
      </c>
      <c r="AF29" s="592"/>
      <c r="AG29" s="198" t="s">
        <v>26</v>
      </c>
      <c r="AH29" s="604" t="str">
        <f>IF(ISBLANK(Y29),"",Y29*S29)</f>
        <v/>
      </c>
      <c r="AI29" s="604"/>
      <c r="AJ29" s="604"/>
      <c r="AK29" s="604"/>
      <c r="AL29" s="605"/>
    </row>
    <row r="30" spans="2:38" ht="3.95" customHeight="1" x14ac:dyDescent="0.25">
      <c r="B30" s="593" t="s">
        <v>50</v>
      </c>
      <c r="C30" s="562"/>
      <c r="D30" s="562"/>
      <c r="E30" s="17"/>
      <c r="F30" s="17"/>
      <c r="G30" s="562" t="s">
        <v>51</v>
      </c>
      <c r="H30" s="562"/>
      <c r="I30" s="562"/>
      <c r="J30" s="17"/>
      <c r="K30" s="17"/>
      <c r="L30" s="562" t="s">
        <v>52</v>
      </c>
      <c r="M30" s="562"/>
      <c r="N30" s="562"/>
      <c r="O30" s="17"/>
      <c r="P30" s="17"/>
      <c r="Q30" s="17"/>
      <c r="R30" s="17"/>
      <c r="S30" s="598"/>
      <c r="T30" s="598"/>
      <c r="U30" s="294"/>
      <c r="V30" s="295"/>
      <c r="W30" s="29"/>
      <c r="X30" s="29"/>
      <c r="Y30" s="29"/>
      <c r="Z30" s="29"/>
      <c r="AA30" s="29"/>
      <c r="AB30" s="29"/>
      <c r="AC30" s="29"/>
      <c r="AD30" s="29"/>
      <c r="AE30" s="29"/>
      <c r="AF30" s="29"/>
      <c r="AG30" s="8"/>
      <c r="AH30" s="8"/>
      <c r="AI30" s="8"/>
      <c r="AJ30" s="8"/>
      <c r="AK30" s="8"/>
      <c r="AL30" s="14"/>
    </row>
    <row r="31" spans="2:38" ht="14.1" customHeight="1" x14ac:dyDescent="0.25">
      <c r="B31" s="594"/>
      <c r="C31" s="563"/>
      <c r="D31" s="563"/>
      <c r="E31" s="596">
        <f>IF(ISBLANK(Reservation!T40),"",Reservation!T40)</f>
        <v>0</v>
      </c>
      <c r="F31" s="597"/>
      <c r="G31" s="563"/>
      <c r="H31" s="563"/>
      <c r="I31" s="563"/>
      <c r="J31" s="583"/>
      <c r="K31" s="584"/>
      <c r="L31" s="563"/>
      <c r="M31" s="563"/>
      <c r="N31" s="563"/>
      <c r="O31" s="585"/>
      <c r="P31" s="586"/>
      <c r="Q31" s="586"/>
      <c r="R31" s="587"/>
      <c r="S31" s="599"/>
      <c r="T31" s="599"/>
      <c r="U31" s="561"/>
      <c r="V31" s="561"/>
      <c r="W31" s="27"/>
      <c r="X31" s="27"/>
      <c r="Y31" s="27"/>
      <c r="Z31" s="27"/>
      <c r="AA31" s="27"/>
      <c r="AB31" s="27"/>
      <c r="AC31" s="27"/>
      <c r="AD31" s="27"/>
      <c r="AE31" s="27"/>
      <c r="AF31" s="27"/>
      <c r="AG31" s="5"/>
      <c r="AH31" s="5"/>
      <c r="AI31" s="5"/>
      <c r="AJ31" s="5"/>
      <c r="AK31" s="5"/>
      <c r="AL31" s="9"/>
    </row>
    <row r="32" spans="2:38" ht="3.95" customHeight="1" x14ac:dyDescent="0.25">
      <c r="B32" s="595"/>
      <c r="C32" s="564"/>
      <c r="D32" s="564"/>
      <c r="E32" s="28"/>
      <c r="F32" s="28"/>
      <c r="G32" s="564"/>
      <c r="H32" s="564"/>
      <c r="I32" s="564"/>
      <c r="J32" s="28"/>
      <c r="K32" s="28"/>
      <c r="L32" s="564"/>
      <c r="M32" s="564"/>
      <c r="N32" s="564"/>
      <c r="O32" s="28"/>
      <c r="P32" s="28"/>
      <c r="Q32" s="28"/>
      <c r="R32" s="28"/>
      <c r="S32" s="600"/>
      <c r="T32" s="600"/>
      <c r="U32" s="296"/>
      <c r="V32" s="297"/>
      <c r="W32" s="28"/>
      <c r="X32" s="28"/>
      <c r="Y32" s="28"/>
      <c r="Z32" s="28"/>
      <c r="AA32" s="28"/>
      <c r="AB32" s="28"/>
      <c r="AC32" s="28"/>
      <c r="AD32" s="28"/>
      <c r="AE32" s="28"/>
      <c r="AF32" s="28"/>
      <c r="AG32" s="10"/>
      <c r="AH32" s="10"/>
      <c r="AI32" s="10"/>
      <c r="AJ32" s="10"/>
      <c r="AK32" s="10"/>
      <c r="AL32" s="13"/>
    </row>
    <row r="33" spans="2:38" ht="16.899999999999999" customHeight="1" x14ac:dyDescent="0.25">
      <c r="B33" s="588" t="s">
        <v>31</v>
      </c>
      <c r="C33" s="589"/>
      <c r="D33" s="589"/>
      <c r="E33" s="589"/>
      <c r="F33" s="589"/>
      <c r="G33" s="589"/>
      <c r="H33" s="589"/>
      <c r="I33" s="589"/>
      <c r="J33" s="589"/>
      <c r="K33" s="589"/>
      <c r="L33" s="589"/>
      <c r="M33" s="589"/>
      <c r="N33" s="589"/>
      <c r="O33" s="589"/>
      <c r="P33" s="589"/>
      <c r="Q33" s="589"/>
      <c r="R33" s="590"/>
      <c r="S33" s="559">
        <f>Lists!E7</f>
        <v>2</v>
      </c>
      <c r="T33" s="560"/>
      <c r="U33" s="560"/>
      <c r="V33" s="555" t="s">
        <v>365</v>
      </c>
      <c r="W33" s="555"/>
      <c r="X33" s="556"/>
      <c r="Y33" s="557"/>
      <c r="Z33" s="558"/>
      <c r="AA33" s="558"/>
      <c r="AB33" s="558"/>
      <c r="AC33" s="558"/>
      <c r="AD33" s="558"/>
      <c r="AE33" s="591" t="s">
        <v>32</v>
      </c>
      <c r="AF33" s="592"/>
      <c r="AG33" s="198" t="s">
        <v>26</v>
      </c>
      <c r="AH33" s="604" t="str">
        <f>IF(ISBLANK(Y33),"",Y33*S33)</f>
        <v/>
      </c>
      <c r="AI33" s="604"/>
      <c r="AJ33" s="604"/>
      <c r="AK33" s="604"/>
      <c r="AL33" s="605"/>
    </row>
    <row r="34" spans="2:38" ht="3.95" customHeight="1" x14ac:dyDescent="0.25">
      <c r="B34" s="593" t="s">
        <v>50</v>
      </c>
      <c r="C34" s="562"/>
      <c r="D34" s="562"/>
      <c r="E34" s="17"/>
      <c r="F34" s="17"/>
      <c r="G34" s="562" t="s">
        <v>51</v>
      </c>
      <c r="H34" s="562"/>
      <c r="I34" s="562"/>
      <c r="J34" s="17"/>
      <c r="K34" s="17"/>
      <c r="L34" s="562" t="s">
        <v>52</v>
      </c>
      <c r="M34" s="562"/>
      <c r="N34" s="562"/>
      <c r="O34" s="17"/>
      <c r="P34" s="17"/>
      <c r="Q34" s="17"/>
      <c r="R34" s="17"/>
      <c r="S34" s="562"/>
      <c r="T34" s="562"/>
      <c r="U34" s="189"/>
      <c r="V34" s="29"/>
      <c r="W34" s="29"/>
      <c r="X34" s="29"/>
      <c r="Y34" s="29"/>
      <c r="Z34" s="29"/>
      <c r="AA34" s="29"/>
      <c r="AB34" s="29"/>
      <c r="AC34" s="29"/>
      <c r="AD34" s="29"/>
      <c r="AE34" s="29"/>
      <c r="AF34" s="29"/>
      <c r="AG34" s="8"/>
      <c r="AH34" s="8"/>
      <c r="AI34" s="8"/>
      <c r="AJ34" s="8"/>
      <c r="AK34" s="8"/>
      <c r="AL34" s="14"/>
    </row>
    <row r="35" spans="2:38" ht="14.1" customHeight="1" x14ac:dyDescent="0.25">
      <c r="B35" s="594"/>
      <c r="C35" s="563"/>
      <c r="D35" s="563"/>
      <c r="E35" s="596">
        <f>IF(ISBLANK(Reservation!T43),"",Reservation!T43)</f>
        <v>0</v>
      </c>
      <c r="F35" s="597"/>
      <c r="G35" s="563"/>
      <c r="H35" s="563"/>
      <c r="I35" s="563"/>
      <c r="J35" s="583"/>
      <c r="K35" s="584"/>
      <c r="L35" s="563"/>
      <c r="M35" s="563"/>
      <c r="N35" s="563"/>
      <c r="O35" s="585"/>
      <c r="P35" s="586"/>
      <c r="Q35" s="586"/>
      <c r="R35" s="587"/>
      <c r="S35" s="563"/>
      <c r="T35" s="563"/>
      <c r="U35" s="12"/>
      <c r="V35" s="12"/>
      <c r="W35" s="27"/>
      <c r="X35" s="27"/>
      <c r="Y35" s="27"/>
      <c r="Z35" s="27"/>
      <c r="AA35" s="27"/>
      <c r="AB35" s="27"/>
      <c r="AC35" s="27"/>
      <c r="AD35" s="27"/>
      <c r="AE35" s="27"/>
      <c r="AF35" s="27"/>
      <c r="AG35" s="5"/>
      <c r="AH35" s="5"/>
      <c r="AI35" s="5"/>
      <c r="AJ35" s="5"/>
      <c r="AK35" s="5"/>
      <c r="AL35" s="9"/>
    </row>
    <row r="36" spans="2:38" ht="3.95" customHeight="1" x14ac:dyDescent="0.25">
      <c r="B36" s="595"/>
      <c r="C36" s="564"/>
      <c r="D36" s="564"/>
      <c r="E36" s="28"/>
      <c r="F36" s="28"/>
      <c r="G36" s="564"/>
      <c r="H36" s="564"/>
      <c r="I36" s="564"/>
      <c r="J36" s="28"/>
      <c r="K36" s="28"/>
      <c r="L36" s="564"/>
      <c r="M36" s="564"/>
      <c r="N36" s="564"/>
      <c r="O36" s="28"/>
      <c r="P36" s="28"/>
      <c r="Q36" s="28"/>
      <c r="R36" s="28"/>
      <c r="S36" s="564"/>
      <c r="T36" s="564"/>
      <c r="U36" s="190"/>
      <c r="V36" s="28"/>
      <c r="W36" s="28"/>
      <c r="X36" s="28"/>
      <c r="Y36" s="28"/>
      <c r="Z36" s="28"/>
      <c r="AA36" s="28"/>
      <c r="AB36" s="28"/>
      <c r="AC36" s="28"/>
      <c r="AD36" s="28"/>
      <c r="AE36" s="28"/>
      <c r="AF36" s="28"/>
      <c r="AG36" s="10"/>
      <c r="AH36" s="10"/>
      <c r="AI36" s="10"/>
      <c r="AJ36" s="10"/>
      <c r="AK36" s="10"/>
      <c r="AL36" s="13"/>
    </row>
    <row r="37" spans="2:38" ht="16.899999999999999" customHeight="1" x14ac:dyDescent="0.25">
      <c r="B37" s="588" t="s">
        <v>33</v>
      </c>
      <c r="C37" s="589"/>
      <c r="D37" s="589"/>
      <c r="E37" s="589"/>
      <c r="F37" s="589"/>
      <c r="G37" s="589"/>
      <c r="H37" s="589"/>
      <c r="I37" s="589"/>
      <c r="J37" s="589"/>
      <c r="K37" s="589"/>
      <c r="L37" s="589"/>
      <c r="M37" s="589"/>
      <c r="N37" s="589"/>
      <c r="O37" s="589"/>
      <c r="P37" s="589"/>
      <c r="Q37" s="589"/>
      <c r="R37" s="590"/>
      <c r="S37" s="559">
        <f>Lists!E8</f>
        <v>3</v>
      </c>
      <c r="T37" s="560"/>
      <c r="U37" s="560"/>
      <c r="V37" s="555" t="s">
        <v>365</v>
      </c>
      <c r="W37" s="555"/>
      <c r="X37" s="556"/>
      <c r="Y37" s="557"/>
      <c r="Z37" s="558"/>
      <c r="AA37" s="558"/>
      <c r="AB37" s="558"/>
      <c r="AC37" s="558"/>
      <c r="AD37" s="558"/>
      <c r="AE37" s="591" t="s">
        <v>32</v>
      </c>
      <c r="AF37" s="592"/>
      <c r="AG37" s="198" t="s">
        <v>26</v>
      </c>
      <c r="AH37" s="604" t="str">
        <f>IF(ISBLANK(Y37),"",Y37*S37)</f>
        <v/>
      </c>
      <c r="AI37" s="604"/>
      <c r="AJ37" s="604"/>
      <c r="AK37" s="604"/>
      <c r="AL37" s="605"/>
    </row>
    <row r="38" spans="2:38" ht="3.95" customHeight="1" x14ac:dyDescent="0.25">
      <c r="B38" s="593" t="s">
        <v>50</v>
      </c>
      <c r="C38" s="562"/>
      <c r="D38" s="562"/>
      <c r="E38" s="17"/>
      <c r="F38" s="17"/>
      <c r="G38" s="562" t="s">
        <v>51</v>
      </c>
      <c r="H38" s="562"/>
      <c r="I38" s="562"/>
      <c r="J38" s="17"/>
      <c r="K38" s="17"/>
      <c r="L38" s="562" t="s">
        <v>52</v>
      </c>
      <c r="M38" s="562"/>
      <c r="N38" s="562"/>
      <c r="O38" s="17"/>
      <c r="P38" s="17"/>
      <c r="Q38" s="17"/>
      <c r="R38" s="17"/>
      <c r="S38" s="562"/>
      <c r="T38" s="562"/>
      <c r="U38" s="189"/>
      <c r="V38" s="29"/>
      <c r="W38" s="29"/>
      <c r="X38" s="29"/>
      <c r="Y38" s="29"/>
      <c r="Z38" s="29"/>
      <c r="AA38" s="29"/>
      <c r="AB38" s="29"/>
      <c r="AC38" s="29"/>
      <c r="AD38" s="29"/>
      <c r="AE38" s="29"/>
      <c r="AF38" s="29"/>
      <c r="AG38" s="8"/>
      <c r="AH38" s="8"/>
      <c r="AI38" s="8"/>
      <c r="AJ38" s="8"/>
      <c r="AK38" s="8"/>
      <c r="AL38" s="14"/>
    </row>
    <row r="39" spans="2:38" ht="14.1" customHeight="1" x14ac:dyDescent="0.25">
      <c r="B39" s="594"/>
      <c r="C39" s="563"/>
      <c r="D39" s="563"/>
      <c r="E39" s="596">
        <f>IF(ISBLANK(Reservation!T46),"",Reservation!T46)</f>
        <v>0</v>
      </c>
      <c r="F39" s="597"/>
      <c r="G39" s="563"/>
      <c r="H39" s="563"/>
      <c r="I39" s="563"/>
      <c r="J39" s="583"/>
      <c r="K39" s="584"/>
      <c r="L39" s="563"/>
      <c r="M39" s="563"/>
      <c r="N39" s="563"/>
      <c r="O39" s="585"/>
      <c r="P39" s="586"/>
      <c r="Q39" s="586"/>
      <c r="R39" s="587"/>
      <c r="S39" s="563"/>
      <c r="T39" s="563"/>
      <c r="U39" s="12"/>
      <c r="V39" s="12"/>
      <c r="W39" s="27"/>
      <c r="X39" s="27"/>
      <c r="Y39" s="27"/>
      <c r="Z39" s="27"/>
      <c r="AA39" s="27"/>
      <c r="AB39" s="27"/>
      <c r="AC39" s="27"/>
      <c r="AD39" s="27"/>
      <c r="AE39" s="27"/>
      <c r="AF39" s="27"/>
      <c r="AG39" s="5"/>
      <c r="AH39" s="5"/>
      <c r="AI39" s="5"/>
      <c r="AJ39" s="5"/>
      <c r="AK39" s="5"/>
      <c r="AL39" s="9"/>
    </row>
    <row r="40" spans="2:38" ht="3.95" customHeight="1" x14ac:dyDescent="0.25">
      <c r="B40" s="595"/>
      <c r="C40" s="564"/>
      <c r="D40" s="564"/>
      <c r="E40" s="28"/>
      <c r="F40" s="28"/>
      <c r="G40" s="564"/>
      <c r="H40" s="564"/>
      <c r="I40" s="564"/>
      <c r="J40" s="28"/>
      <c r="K40" s="28"/>
      <c r="L40" s="564"/>
      <c r="M40" s="564"/>
      <c r="N40" s="564"/>
      <c r="O40" s="28"/>
      <c r="P40" s="28"/>
      <c r="Q40" s="28"/>
      <c r="R40" s="28"/>
      <c r="S40" s="564"/>
      <c r="T40" s="564"/>
      <c r="U40" s="190"/>
      <c r="V40" s="28"/>
      <c r="W40" s="28"/>
      <c r="X40" s="28"/>
      <c r="Y40" s="28"/>
      <c r="Z40" s="28"/>
      <c r="AA40" s="28"/>
      <c r="AB40" s="28"/>
      <c r="AC40" s="28"/>
      <c r="AD40" s="28"/>
      <c r="AE40" s="28"/>
      <c r="AF40" s="28"/>
      <c r="AG40" s="10"/>
      <c r="AH40" s="10"/>
      <c r="AI40" s="10"/>
      <c r="AJ40" s="10"/>
      <c r="AK40" s="10"/>
      <c r="AL40" s="13"/>
    </row>
    <row r="41" spans="2:38" ht="16.899999999999999" customHeight="1" x14ac:dyDescent="0.25">
      <c r="B41" s="588" t="s">
        <v>363</v>
      </c>
      <c r="C41" s="589"/>
      <c r="D41" s="589"/>
      <c r="E41" s="589"/>
      <c r="F41" s="589"/>
      <c r="G41" s="589"/>
      <c r="H41" s="589"/>
      <c r="I41" s="589"/>
      <c r="J41" s="589"/>
      <c r="K41" s="589"/>
      <c r="L41" s="589"/>
      <c r="M41" s="589"/>
      <c r="N41" s="647" t="s">
        <v>364</v>
      </c>
      <c r="O41" s="647"/>
      <c r="P41" s="648"/>
      <c r="Q41" s="648"/>
      <c r="R41" s="649"/>
      <c r="S41" s="542">
        <f>Lists!E9</f>
        <v>25</v>
      </c>
      <c r="T41" s="543"/>
      <c r="U41" s="543"/>
      <c r="V41" s="555" t="s">
        <v>353</v>
      </c>
      <c r="W41" s="555"/>
      <c r="X41" s="556"/>
      <c r="Y41" s="557"/>
      <c r="Z41" s="558"/>
      <c r="AA41" s="558"/>
      <c r="AB41" s="558"/>
      <c r="AC41" s="558"/>
      <c r="AD41" s="558"/>
      <c r="AE41" s="591" t="s">
        <v>355</v>
      </c>
      <c r="AF41" s="591"/>
      <c r="AG41" s="198" t="s">
        <v>26</v>
      </c>
      <c r="AH41" s="604" t="str">
        <f>IF(ISBLANK(Y41),"",Y41*S41)</f>
        <v/>
      </c>
      <c r="AI41" s="604"/>
      <c r="AJ41" s="604"/>
      <c r="AK41" s="604"/>
      <c r="AL41" s="605"/>
    </row>
    <row r="42" spans="2:38" ht="16.899999999999999" customHeight="1" x14ac:dyDescent="0.25">
      <c r="B42" s="544" t="s">
        <v>356</v>
      </c>
      <c r="C42" s="545"/>
      <c r="D42" s="545"/>
      <c r="E42" s="545"/>
      <c r="F42" s="545"/>
      <c r="G42" s="545"/>
      <c r="H42" s="545"/>
      <c r="I42" s="545"/>
      <c r="J42" s="545"/>
      <c r="K42" s="545"/>
      <c r="L42" s="545"/>
      <c r="M42" s="545"/>
      <c r="N42" s="546" t="s">
        <v>364</v>
      </c>
      <c r="O42" s="546"/>
      <c r="P42" s="547"/>
      <c r="Q42" s="547"/>
      <c r="R42" s="548"/>
      <c r="S42" s="549">
        <f>Lists!E10</f>
        <v>200</v>
      </c>
      <c r="T42" s="550"/>
      <c r="U42" s="550"/>
      <c r="V42" s="551" t="s">
        <v>353</v>
      </c>
      <c r="W42" s="551"/>
      <c r="X42" s="552"/>
      <c r="Y42" s="553"/>
      <c r="Z42" s="554"/>
      <c r="AA42" s="554"/>
      <c r="AB42" s="554"/>
      <c r="AC42" s="554"/>
      <c r="AD42" s="554"/>
      <c r="AE42" s="628" t="s">
        <v>355</v>
      </c>
      <c r="AF42" s="629"/>
      <c r="AG42" s="199" t="s">
        <v>26</v>
      </c>
      <c r="AH42" s="630" t="str">
        <f>IF(ISBLANK(Y42),"",Y42*S42)</f>
        <v/>
      </c>
      <c r="AI42" s="630"/>
      <c r="AJ42" s="630"/>
      <c r="AK42" s="630"/>
      <c r="AL42" s="631"/>
    </row>
    <row r="43" spans="2:38" ht="3.95" customHeight="1" x14ac:dyDescent="0.25">
      <c r="B43" s="544" t="s">
        <v>513</v>
      </c>
      <c r="C43" s="545"/>
      <c r="D43" s="545"/>
      <c r="E43" s="545"/>
      <c r="F43" s="545"/>
      <c r="G43" s="562" t="s">
        <v>372</v>
      </c>
      <c r="H43" s="562"/>
      <c r="I43" s="562"/>
      <c r="J43" s="562"/>
      <c r="K43" s="562"/>
      <c r="L43" s="17"/>
      <c r="M43" s="562" t="s">
        <v>379</v>
      </c>
      <c r="N43" s="562"/>
      <c r="O43" s="562"/>
      <c r="P43" s="562"/>
      <c r="Q43" s="562"/>
      <c r="R43" s="259"/>
      <c r="S43" s="549"/>
      <c r="T43" s="550"/>
      <c r="U43" s="550"/>
      <c r="V43" s="550"/>
      <c r="W43" s="550"/>
      <c r="X43" s="662"/>
      <c r="Y43" s="657"/>
      <c r="Z43" s="658"/>
      <c r="AA43" s="658"/>
      <c r="AB43" s="658"/>
      <c r="AC43" s="658"/>
      <c r="AD43" s="658"/>
      <c r="AE43" s="628" t="s">
        <v>355</v>
      </c>
      <c r="AF43" s="629"/>
      <c r="AG43" s="632" t="s">
        <v>26</v>
      </c>
      <c r="AH43" s="630" t="str">
        <f>IF(ISBLANK(Y44),"",Y44*S44)</f>
        <v/>
      </c>
      <c r="AI43" s="630"/>
      <c r="AJ43" s="630"/>
      <c r="AK43" s="630"/>
      <c r="AL43" s="631"/>
    </row>
    <row r="44" spans="2:38" ht="16.899999999999999" customHeight="1" x14ac:dyDescent="0.25">
      <c r="B44" s="661"/>
      <c r="C44" s="616"/>
      <c r="D44" s="616"/>
      <c r="E44" s="616"/>
      <c r="F44" s="616"/>
      <c r="G44" s="563"/>
      <c r="H44" s="563"/>
      <c r="I44" s="563"/>
      <c r="J44" s="563"/>
      <c r="K44" s="563"/>
      <c r="L44" s="298" t="str">
        <f>IF(ISBLANK(Reservation!U55),"",Reservation!U55)</f>
        <v/>
      </c>
      <c r="M44" s="563"/>
      <c r="N44" s="563"/>
      <c r="O44" s="563"/>
      <c r="P44" s="563"/>
      <c r="Q44" s="563"/>
      <c r="R44" s="197"/>
      <c r="S44" s="642">
        <f>Lists!E11</f>
        <v>200</v>
      </c>
      <c r="T44" s="642"/>
      <c r="U44" s="642"/>
      <c r="V44" s="643" t="s">
        <v>353</v>
      </c>
      <c r="W44" s="643"/>
      <c r="X44" s="644"/>
      <c r="Y44" s="645"/>
      <c r="Z44" s="646"/>
      <c r="AA44" s="646"/>
      <c r="AB44" s="646"/>
      <c r="AC44" s="646"/>
      <c r="AD44" s="646"/>
      <c r="AE44" s="639"/>
      <c r="AF44" s="640"/>
      <c r="AG44" s="633"/>
      <c r="AH44" s="635"/>
      <c r="AI44" s="635"/>
      <c r="AJ44" s="635"/>
      <c r="AK44" s="635"/>
      <c r="AL44" s="636"/>
    </row>
    <row r="45" spans="2:38" ht="3.95" customHeight="1" x14ac:dyDescent="0.25">
      <c r="B45" s="615"/>
      <c r="C45" s="608"/>
      <c r="D45" s="608"/>
      <c r="E45" s="608"/>
      <c r="F45" s="608"/>
      <c r="G45" s="564"/>
      <c r="H45" s="564"/>
      <c r="I45" s="564"/>
      <c r="J45" s="564"/>
      <c r="K45" s="564"/>
      <c r="L45" s="196"/>
      <c r="M45" s="564"/>
      <c r="N45" s="564"/>
      <c r="O45" s="564"/>
      <c r="P45" s="564"/>
      <c r="Q45" s="564"/>
      <c r="R45" s="299"/>
      <c r="S45" s="663"/>
      <c r="T45" s="664"/>
      <c r="U45" s="664"/>
      <c r="V45" s="664"/>
      <c r="W45" s="664"/>
      <c r="X45" s="665"/>
      <c r="Y45" s="659"/>
      <c r="Z45" s="660"/>
      <c r="AA45" s="660"/>
      <c r="AB45" s="660"/>
      <c r="AC45" s="660"/>
      <c r="AD45" s="660"/>
      <c r="AE45" s="619"/>
      <c r="AF45" s="641"/>
      <c r="AG45" s="634"/>
      <c r="AH45" s="637"/>
      <c r="AI45" s="637"/>
      <c r="AJ45" s="637"/>
      <c r="AK45" s="637"/>
      <c r="AL45" s="638"/>
    </row>
    <row r="46" spans="2:38" ht="14.25" customHeight="1" x14ac:dyDescent="0.25">
      <c r="B46" s="650"/>
      <c r="C46" s="651"/>
      <c r="D46" s="651"/>
      <c r="E46" s="651"/>
      <c r="F46" s="651"/>
      <c r="G46" s="651"/>
      <c r="H46" s="651"/>
      <c r="I46" s="651"/>
      <c r="J46" s="651"/>
      <c r="K46" s="651"/>
      <c r="L46" s="651"/>
      <c r="M46" s="651"/>
      <c r="N46" s="651"/>
      <c r="O46" s="651"/>
      <c r="P46" s="651"/>
      <c r="Q46" s="651"/>
      <c r="R46" s="652"/>
      <c r="S46" s="567" t="s">
        <v>596</v>
      </c>
      <c r="T46" s="568"/>
      <c r="U46" s="568"/>
      <c r="V46" s="568"/>
      <c r="W46" s="568"/>
      <c r="X46" s="568"/>
      <c r="Y46" s="568"/>
      <c r="Z46" s="568"/>
      <c r="AA46" s="568"/>
      <c r="AB46" s="568"/>
      <c r="AC46" s="568"/>
      <c r="AD46" s="568"/>
      <c r="AE46" s="568"/>
      <c r="AF46" s="569"/>
      <c r="AG46" s="581" t="s">
        <v>26</v>
      </c>
      <c r="AH46" s="577" t="str">
        <f>IF(SUM(AH13,AH17,AH21,AH25,AH29,AH33,AH37,AH41,AH42,AH43)=0," ",SUM(AH13,AH17,AH21,AH25,AH29,AH33,AH37,AH41,AH42,AH43))</f>
        <v xml:space="preserve"> </v>
      </c>
      <c r="AI46" s="577"/>
      <c r="AJ46" s="577"/>
      <c r="AK46" s="577"/>
      <c r="AL46" s="578"/>
    </row>
    <row r="47" spans="2:38" ht="14.25" customHeight="1" thickBot="1" x14ac:dyDescent="0.3">
      <c r="B47" s="653"/>
      <c r="C47" s="654"/>
      <c r="D47" s="654"/>
      <c r="E47" s="654"/>
      <c r="F47" s="654"/>
      <c r="G47" s="654"/>
      <c r="H47" s="654"/>
      <c r="I47" s="654"/>
      <c r="J47" s="654"/>
      <c r="K47" s="654"/>
      <c r="L47" s="654"/>
      <c r="M47" s="654"/>
      <c r="N47" s="654"/>
      <c r="O47" s="654"/>
      <c r="P47" s="654"/>
      <c r="Q47" s="654"/>
      <c r="R47" s="655"/>
      <c r="S47" s="570"/>
      <c r="T47" s="571"/>
      <c r="U47" s="571"/>
      <c r="V47" s="571"/>
      <c r="W47" s="571"/>
      <c r="X47" s="571"/>
      <c r="Y47" s="571"/>
      <c r="Z47" s="571"/>
      <c r="AA47" s="571"/>
      <c r="AB47" s="571"/>
      <c r="AC47" s="571"/>
      <c r="AD47" s="571"/>
      <c r="AE47" s="571"/>
      <c r="AF47" s="572"/>
      <c r="AG47" s="582"/>
      <c r="AH47" s="579"/>
      <c r="AI47" s="579"/>
      <c r="AJ47" s="579"/>
      <c r="AK47" s="579"/>
      <c r="AL47" s="580"/>
    </row>
    <row r="48" spans="2:38" ht="3.75" customHeight="1" thickBot="1" x14ac:dyDescent="0.3">
      <c r="B48" s="262"/>
      <c r="C48" s="262"/>
      <c r="D48" s="262"/>
      <c r="E48" s="262"/>
      <c r="F48" s="262"/>
      <c r="G48" s="262"/>
      <c r="H48" s="262"/>
      <c r="I48" s="262"/>
      <c r="J48" s="262"/>
      <c r="K48" s="262"/>
      <c r="L48" s="262"/>
      <c r="M48" s="262"/>
      <c r="N48" s="262"/>
      <c r="O48" s="262"/>
      <c r="P48" s="262"/>
      <c r="Q48" s="262"/>
      <c r="R48" s="262"/>
      <c r="S48" s="260"/>
      <c r="T48" s="260"/>
      <c r="U48" s="260"/>
      <c r="V48" s="260"/>
      <c r="W48" s="260"/>
      <c r="X48" s="260"/>
      <c r="Y48" s="260"/>
      <c r="Z48" s="260"/>
      <c r="AA48" s="260"/>
      <c r="AB48" s="260"/>
      <c r="AC48" s="260"/>
      <c r="AD48" s="260"/>
      <c r="AE48" s="260"/>
      <c r="AF48" s="260"/>
      <c r="AG48" s="263"/>
      <c r="AH48" s="261"/>
      <c r="AI48" s="261"/>
      <c r="AJ48" s="261"/>
      <c r="AK48" s="261"/>
      <c r="AL48" s="261"/>
    </row>
    <row r="49" spans="2:41" ht="16.899999999999999" customHeight="1" x14ac:dyDescent="0.25">
      <c r="B49" s="573" t="s">
        <v>369</v>
      </c>
      <c r="C49" s="574"/>
      <c r="D49" s="574"/>
      <c r="E49" s="574"/>
      <c r="F49" s="574"/>
      <c r="G49" s="574"/>
      <c r="H49" s="574"/>
      <c r="I49" s="574"/>
      <c r="J49" s="574"/>
      <c r="K49" s="574"/>
      <c r="L49" s="574"/>
      <c r="M49" s="574"/>
      <c r="N49" s="574"/>
      <c r="O49" s="574"/>
      <c r="P49" s="574"/>
      <c r="Q49" s="574"/>
      <c r="R49" s="574"/>
      <c r="S49" s="574"/>
      <c r="T49" s="574"/>
      <c r="U49" s="574"/>
      <c r="V49" s="574"/>
      <c r="W49" s="574"/>
      <c r="X49" s="574"/>
      <c r="Y49" s="574"/>
      <c r="Z49" s="575"/>
      <c r="AA49" s="575"/>
      <c r="AB49" s="574"/>
      <c r="AC49" s="574"/>
      <c r="AD49" s="574"/>
      <c r="AE49" s="574"/>
      <c r="AF49" s="574"/>
      <c r="AG49" s="574"/>
      <c r="AH49" s="574"/>
      <c r="AI49" s="574"/>
      <c r="AJ49" s="574"/>
      <c r="AK49" s="574"/>
      <c r="AL49" s="576"/>
    </row>
    <row r="50" spans="2:41" x14ac:dyDescent="0.25">
      <c r="B50" s="168"/>
      <c r="C50" s="11" t="s">
        <v>54</v>
      </c>
      <c r="D50" s="5"/>
      <c r="E50" s="5"/>
      <c r="F50" s="5"/>
      <c r="G50" s="5"/>
      <c r="H50" s="5"/>
      <c r="I50" s="5"/>
      <c r="J50" s="5"/>
      <c r="K50" s="5"/>
      <c r="L50" s="5"/>
      <c r="M50" s="5"/>
      <c r="N50" s="5"/>
      <c r="O50" s="5"/>
      <c r="P50" s="5"/>
      <c r="Q50" s="5"/>
      <c r="R50" s="5"/>
      <c r="S50" s="5"/>
      <c r="T50" s="5"/>
      <c r="U50" s="5"/>
      <c r="V50" s="5"/>
      <c r="W50" s="5"/>
      <c r="X50" s="5"/>
      <c r="Y50" s="5"/>
      <c r="Z50" s="166"/>
      <c r="AA50" s="41" t="s">
        <v>55</v>
      </c>
      <c r="AB50" s="5"/>
      <c r="AC50" s="5"/>
      <c r="AD50" s="5"/>
      <c r="AE50" s="5"/>
      <c r="AF50" s="5"/>
      <c r="AG50" s="5"/>
      <c r="AH50" s="5"/>
      <c r="AI50" s="5"/>
      <c r="AJ50" s="5"/>
      <c r="AK50" s="5"/>
      <c r="AL50" s="9"/>
    </row>
    <row r="51" spans="2:41" ht="15.75" thickBot="1" x14ac:dyDescent="0.3">
      <c r="B51" s="167"/>
      <c r="C51" s="23" t="s">
        <v>155</v>
      </c>
      <c r="D51" s="15"/>
      <c r="E51" s="15"/>
      <c r="F51" s="15"/>
      <c r="G51" s="15"/>
      <c r="H51" s="15"/>
      <c r="I51" s="15"/>
      <c r="J51" s="15"/>
      <c r="K51" s="15"/>
      <c r="L51" s="15"/>
      <c r="M51" s="15"/>
      <c r="N51" s="15"/>
      <c r="O51" s="15"/>
      <c r="P51" s="15"/>
      <c r="Q51" s="15"/>
      <c r="R51" s="15"/>
      <c r="S51" s="15"/>
      <c r="T51" s="15"/>
      <c r="U51" s="15"/>
      <c r="V51" s="15"/>
      <c r="W51" s="15"/>
      <c r="X51" s="15"/>
      <c r="Y51" s="15"/>
      <c r="Z51" s="165"/>
      <c r="AA51" s="22" t="s">
        <v>56</v>
      </c>
      <c r="AB51" s="15"/>
      <c r="AC51" s="15"/>
      <c r="AD51" s="15"/>
      <c r="AE51" s="15"/>
      <c r="AF51" s="15"/>
      <c r="AG51" s="15"/>
      <c r="AH51" s="15"/>
      <c r="AI51" s="15"/>
      <c r="AJ51" s="15"/>
      <c r="AK51" s="15"/>
      <c r="AL51" s="16"/>
    </row>
    <row r="52" spans="2:41" ht="3.75" customHeight="1" x14ac:dyDescent="0.25">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row>
    <row r="53" spans="2:41" ht="21.75" customHeight="1" x14ac:dyDescent="0.25">
      <c r="B53" s="117"/>
      <c r="C53" s="626" t="s">
        <v>57</v>
      </c>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627"/>
      <c r="AL53" s="627"/>
    </row>
    <row r="54" spans="2:41" ht="4.5" customHeight="1" x14ac:dyDescent="0.25">
      <c r="B54" s="184"/>
      <c r="C54" s="183"/>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row>
    <row r="55" spans="2:41" ht="22.5" customHeight="1" x14ac:dyDescent="0.25">
      <c r="B55" s="210"/>
      <c r="C55" s="626" t="s">
        <v>370</v>
      </c>
      <c r="D55" s="627"/>
      <c r="E55" s="627"/>
      <c r="F55" s="627"/>
      <c r="G55" s="627"/>
      <c r="H55" s="627"/>
      <c r="I55" s="627"/>
      <c r="J55" s="627"/>
      <c r="K55" s="627"/>
      <c r="L55" s="627"/>
      <c r="M55" s="627"/>
      <c r="N55" s="627"/>
      <c r="O55" s="627"/>
      <c r="P55" s="627"/>
      <c r="Q55" s="627"/>
      <c r="R55" s="627"/>
      <c r="S55" s="627"/>
      <c r="T55" s="627"/>
      <c r="U55" s="627"/>
      <c r="V55" s="627"/>
      <c r="W55" s="627"/>
      <c r="X55" s="627"/>
      <c r="Y55" s="627"/>
      <c r="Z55" s="627"/>
      <c r="AA55" s="627"/>
      <c r="AB55" s="627"/>
      <c r="AC55" s="627"/>
      <c r="AD55" s="627"/>
      <c r="AE55" s="627"/>
      <c r="AF55" s="627"/>
      <c r="AG55" s="627"/>
      <c r="AH55" s="627"/>
      <c r="AI55" s="627"/>
      <c r="AJ55" s="627"/>
      <c r="AK55" s="627"/>
      <c r="AL55" s="627"/>
    </row>
    <row r="56" spans="2:41" ht="31.5" customHeight="1" x14ac:dyDescent="0.25">
      <c r="B56" s="528" t="s">
        <v>380</v>
      </c>
      <c r="C56" s="529"/>
      <c r="D56" s="529"/>
      <c r="E56" s="529"/>
      <c r="F56" s="529"/>
      <c r="G56" s="530"/>
      <c r="H56" s="530"/>
      <c r="I56" s="530"/>
      <c r="J56" s="530"/>
      <c r="K56" s="530"/>
      <c r="L56" s="530"/>
      <c r="M56" s="530"/>
      <c r="N56" s="530"/>
      <c r="O56" s="530"/>
      <c r="P56" s="531"/>
      <c r="Q56" s="532" t="s">
        <v>381</v>
      </c>
      <c r="R56" s="532"/>
      <c r="S56" s="532"/>
      <c r="T56" s="532"/>
      <c r="U56" s="532"/>
      <c r="V56" s="530"/>
      <c r="W56" s="530"/>
      <c r="X56" s="530"/>
      <c r="Y56" s="530"/>
      <c r="Z56" s="530"/>
      <c r="AA56" s="530"/>
      <c r="AB56" s="530"/>
      <c r="AC56" s="530"/>
      <c r="AD56" s="530"/>
      <c r="AE56" s="531"/>
      <c r="AF56" s="527" t="s">
        <v>36</v>
      </c>
      <c r="AG56" s="527"/>
      <c r="AH56" s="525"/>
      <c r="AI56" s="525"/>
      <c r="AJ56" s="525"/>
      <c r="AK56" s="525"/>
      <c r="AL56" s="526"/>
    </row>
    <row r="57" spans="2:41" ht="31.5" customHeight="1" x14ac:dyDescent="0.25">
      <c r="B57" s="566" t="s">
        <v>35</v>
      </c>
      <c r="C57" s="533"/>
      <c r="D57" s="533"/>
      <c r="E57" s="533"/>
      <c r="F57" s="533"/>
      <c r="G57" s="533"/>
      <c r="H57" s="533"/>
      <c r="I57" s="533"/>
      <c r="J57" s="530"/>
      <c r="K57" s="530"/>
      <c r="L57" s="530"/>
      <c r="M57" s="530"/>
      <c r="N57" s="530"/>
      <c r="O57" s="530"/>
      <c r="P57" s="530"/>
      <c r="Q57" s="530"/>
      <c r="R57" s="530"/>
      <c r="S57" s="530"/>
      <c r="T57" s="530"/>
      <c r="U57" s="530"/>
      <c r="V57" s="530"/>
      <c r="W57" s="530"/>
      <c r="X57" s="530"/>
      <c r="Y57" s="530"/>
      <c r="Z57" s="530"/>
      <c r="AA57" s="530"/>
      <c r="AB57" s="530"/>
      <c r="AC57" s="530"/>
      <c r="AD57" s="530"/>
      <c r="AE57" s="531"/>
      <c r="AF57" s="533" t="s">
        <v>36</v>
      </c>
      <c r="AG57" s="533"/>
      <c r="AH57" s="534"/>
      <c r="AI57" s="534"/>
      <c r="AJ57" s="534"/>
      <c r="AK57" s="534"/>
      <c r="AL57" s="535"/>
    </row>
    <row r="58" spans="2:41" ht="21.6" customHeight="1" x14ac:dyDescent="0.25">
      <c r="B58" s="284"/>
      <c r="C58" s="284"/>
      <c r="D58" s="284"/>
      <c r="E58" s="284"/>
      <c r="F58" s="284"/>
      <c r="G58" s="284"/>
      <c r="H58" s="284"/>
      <c r="I58" s="284"/>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4"/>
      <c r="AG58" s="284"/>
      <c r="AH58" s="286"/>
      <c r="AI58" s="286"/>
      <c r="AJ58" s="286"/>
      <c r="AK58" s="286"/>
      <c r="AL58" s="286"/>
    </row>
    <row r="59" spans="2:41" ht="15.75" x14ac:dyDescent="0.25">
      <c r="B59" s="536" t="s">
        <v>0</v>
      </c>
      <c r="C59" s="536"/>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6"/>
      <c r="AK59" s="536"/>
      <c r="AL59" s="536"/>
      <c r="AM59" s="280"/>
      <c r="AN59" s="280"/>
      <c r="AO59" s="280"/>
    </row>
    <row r="60" spans="2:41" ht="22.15" customHeight="1" x14ac:dyDescent="0.25">
      <c r="B60" s="537" t="s">
        <v>564</v>
      </c>
      <c r="C60" s="537"/>
      <c r="D60" s="537"/>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c r="AC60" s="537"/>
      <c r="AD60" s="537"/>
      <c r="AE60" s="537"/>
      <c r="AF60" s="537"/>
      <c r="AG60" s="537"/>
      <c r="AH60" s="537"/>
      <c r="AI60" s="537"/>
      <c r="AJ60" s="537"/>
      <c r="AK60" s="537"/>
      <c r="AL60" s="537"/>
      <c r="AM60" s="281"/>
      <c r="AN60" s="281"/>
      <c r="AO60" s="121"/>
    </row>
    <row r="61" spans="2:41" ht="16.5" customHeight="1" x14ac:dyDescent="0.25">
      <c r="B61" s="538" t="s">
        <v>621</v>
      </c>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538"/>
      <c r="AE61" s="538"/>
      <c r="AF61" s="538"/>
      <c r="AG61" s="538"/>
      <c r="AH61" s="538"/>
      <c r="AI61" s="538"/>
      <c r="AJ61" s="538"/>
      <c r="AK61" s="538"/>
      <c r="AL61" s="538"/>
      <c r="AM61" s="282"/>
      <c r="AN61" s="282"/>
      <c r="AO61" s="282"/>
    </row>
    <row r="62" spans="2:41" s="1" customFormat="1" ht="175.5" customHeight="1" x14ac:dyDescent="0.25">
      <c r="B62" s="540" t="s">
        <v>622</v>
      </c>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c r="AM62" s="153"/>
      <c r="AN62" s="153"/>
      <c r="AO62" s="153"/>
    </row>
    <row r="63" spans="2:41" ht="14.25" customHeight="1" x14ac:dyDescent="0.25">
      <c r="B63" s="541" t="s">
        <v>565</v>
      </c>
      <c r="C63" s="541"/>
      <c r="D63" s="541"/>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541"/>
      <c r="AL63" s="541"/>
      <c r="AM63" s="122"/>
      <c r="AN63" s="122"/>
      <c r="AO63" s="122"/>
    </row>
    <row r="64" spans="2:41" ht="47.25" customHeight="1" x14ac:dyDescent="0.25">
      <c r="B64" s="540" t="s">
        <v>623</v>
      </c>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153"/>
      <c r="AN64" s="153"/>
      <c r="AO64" s="153"/>
    </row>
    <row r="65" spans="2:41" ht="36" customHeight="1" x14ac:dyDescent="0.25">
      <c r="B65" s="540" t="s">
        <v>566</v>
      </c>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0"/>
      <c r="AK65" s="540"/>
      <c r="AL65" s="540"/>
      <c r="AM65" s="153"/>
      <c r="AN65" s="153"/>
      <c r="AO65" s="153"/>
    </row>
    <row r="66" spans="2:41" ht="69.75" customHeight="1" x14ac:dyDescent="0.25">
      <c r="B66" s="540" t="s">
        <v>624</v>
      </c>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153"/>
      <c r="AN66" s="153"/>
      <c r="AO66" s="153"/>
    </row>
    <row r="67" spans="2:41" ht="60.75" customHeight="1" x14ac:dyDescent="0.25">
      <c r="B67" s="540" t="s">
        <v>625</v>
      </c>
      <c r="C67" s="540"/>
      <c r="D67" s="540"/>
      <c r="E67" s="540"/>
      <c r="F67" s="540"/>
      <c r="G67" s="540"/>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0"/>
      <c r="AK67" s="540"/>
      <c r="AL67" s="540"/>
      <c r="AM67" s="153"/>
      <c r="AN67" s="153"/>
      <c r="AO67" s="153"/>
    </row>
    <row r="68" spans="2:41" ht="84" customHeight="1" x14ac:dyDescent="0.25">
      <c r="B68" s="540" t="s">
        <v>626</v>
      </c>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153"/>
      <c r="AN68" s="153"/>
      <c r="AO68" s="153"/>
    </row>
    <row r="69" spans="2:41" ht="59.25" customHeight="1" x14ac:dyDescent="0.25">
      <c r="B69" s="540" t="s">
        <v>567</v>
      </c>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K69" s="540"/>
      <c r="AL69" s="540"/>
      <c r="AM69" s="153"/>
      <c r="AN69" s="153"/>
      <c r="AO69" s="153"/>
    </row>
    <row r="70" spans="2:41" ht="23.25" customHeight="1" x14ac:dyDescent="0.25">
      <c r="B70" s="540" t="s">
        <v>627</v>
      </c>
      <c r="C70" s="540"/>
      <c r="D70" s="540"/>
      <c r="E70" s="540"/>
      <c r="F70" s="540"/>
      <c r="G70" s="540"/>
      <c r="H70" s="540"/>
      <c r="I70" s="540"/>
      <c r="J70" s="540"/>
      <c r="K70" s="540"/>
      <c r="L70" s="540"/>
      <c r="M70" s="540"/>
      <c r="N70" s="540"/>
      <c r="O70" s="540"/>
      <c r="P70" s="540"/>
      <c r="Q70" s="540"/>
      <c r="R70" s="540"/>
      <c r="S70" s="540"/>
      <c r="T70" s="540"/>
      <c r="U70" s="540"/>
      <c r="V70" s="540"/>
      <c r="W70" s="540"/>
      <c r="X70" s="540"/>
      <c r="Y70" s="540"/>
      <c r="Z70" s="540"/>
      <c r="AA70" s="540"/>
      <c r="AB70" s="540"/>
      <c r="AC70" s="540"/>
      <c r="AD70" s="540"/>
      <c r="AE70" s="540"/>
      <c r="AF70" s="540"/>
      <c r="AG70" s="540"/>
      <c r="AH70" s="540"/>
      <c r="AI70" s="540"/>
      <c r="AJ70" s="540"/>
      <c r="AK70" s="540"/>
      <c r="AL70" s="540"/>
      <c r="AM70" s="153"/>
      <c r="AN70" s="153"/>
      <c r="AO70" s="153"/>
    </row>
    <row r="71" spans="2:41" ht="6" customHeight="1" thickBot="1" x14ac:dyDescent="0.3">
      <c r="B71" s="539"/>
      <c r="C71" s="539"/>
      <c r="D71" s="539"/>
      <c r="E71" s="539"/>
      <c r="F71" s="539"/>
      <c r="G71" s="539"/>
      <c r="H71" s="539"/>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39"/>
      <c r="AH71" s="539"/>
      <c r="AI71" s="539"/>
      <c r="AJ71" s="539"/>
      <c r="AK71" s="539"/>
      <c r="AL71" s="539"/>
      <c r="AM71" s="283"/>
      <c r="AN71" s="283"/>
      <c r="AO71" s="283"/>
    </row>
    <row r="72" spans="2:41" ht="38.25" customHeight="1" x14ac:dyDescent="0.25">
      <c r="B72" s="523" t="s">
        <v>628</v>
      </c>
      <c r="C72" s="523"/>
      <c r="D72" s="523"/>
      <c r="E72" s="523"/>
      <c r="F72" s="523"/>
      <c r="G72" s="523"/>
      <c r="H72" s="523"/>
      <c r="I72" s="523"/>
      <c r="J72" s="523"/>
      <c r="K72" s="523"/>
      <c r="L72" s="523"/>
      <c r="M72" s="523"/>
      <c r="N72" s="523"/>
      <c r="O72" s="523"/>
      <c r="P72" s="523"/>
      <c r="Q72" s="523"/>
      <c r="R72" s="523"/>
      <c r="S72" s="523"/>
      <c r="T72" s="523"/>
      <c r="U72" s="523"/>
      <c r="V72" s="523"/>
      <c r="W72" s="523"/>
      <c r="X72" s="523"/>
      <c r="Y72" s="523"/>
      <c r="Z72" s="523"/>
      <c r="AA72" s="523"/>
      <c r="AB72" s="524" t="s">
        <v>619</v>
      </c>
      <c r="AC72" s="524"/>
      <c r="AD72" s="524"/>
      <c r="AE72" s="524"/>
      <c r="AF72" s="524"/>
      <c r="AG72" s="524"/>
      <c r="AH72" s="524"/>
      <c r="AI72" s="524"/>
      <c r="AJ72" s="524"/>
      <c r="AK72" s="524"/>
      <c r="AL72" s="524"/>
      <c r="AM72" s="304"/>
      <c r="AN72" s="304"/>
      <c r="AO72" s="304"/>
    </row>
  </sheetData>
  <sheetProtection algorithmName="SHA-512" hashValue="rP8v1nSNZUPN6eARrh7hiOd2WAuvKTMTqTaqKnXF5nQ4PLY2XsaBGpsQPA07t8NP8QcCHWEBGfUqyDTgRQQsOA==" saltValue="26oWFNUgBqsy+oAH6H8etw==" spinCount="100000" sheet="1" selectLockedCells="1"/>
  <mergeCells count="167">
    <mergeCell ref="B46:R47"/>
    <mergeCell ref="B10:AL10"/>
    <mergeCell ref="Y43:AD43"/>
    <mergeCell ref="Y45:AD45"/>
    <mergeCell ref="B43:F45"/>
    <mergeCell ref="G43:K45"/>
    <mergeCell ref="M43:Q45"/>
    <mergeCell ref="S43:X43"/>
    <mergeCell ref="S45:X45"/>
    <mergeCell ref="AE29:AF29"/>
    <mergeCell ref="B26:D28"/>
    <mergeCell ref="G26:I28"/>
    <mergeCell ref="L26:N28"/>
    <mergeCell ref="S26:T28"/>
    <mergeCell ref="E27:F27"/>
    <mergeCell ref="J27:K27"/>
    <mergeCell ref="O27:R27"/>
    <mergeCell ref="U31:V31"/>
    <mergeCell ref="AE41:AF41"/>
    <mergeCell ref="AH41:AL41"/>
    <mergeCell ref="AH37:AL37"/>
    <mergeCell ref="AH21:AL21"/>
    <mergeCell ref="AH33:AL33"/>
    <mergeCell ref="Y29:AD29"/>
    <mergeCell ref="AG43:AG45"/>
    <mergeCell ref="AH43:AL45"/>
    <mergeCell ref="AE43:AF45"/>
    <mergeCell ref="E23:F23"/>
    <mergeCell ref="J23:K23"/>
    <mergeCell ref="O23:R23"/>
    <mergeCell ref="AH25:AL25"/>
    <mergeCell ref="U27:V27"/>
    <mergeCell ref="B29:R29"/>
    <mergeCell ref="V25:X25"/>
    <mergeCell ref="B33:R33"/>
    <mergeCell ref="Y33:AD33"/>
    <mergeCell ref="AE33:AF33"/>
    <mergeCell ref="S44:U44"/>
    <mergeCell ref="V44:X44"/>
    <mergeCell ref="Y44:AD44"/>
    <mergeCell ref="B34:D36"/>
    <mergeCell ref="G34:I36"/>
    <mergeCell ref="L34:N36"/>
    <mergeCell ref="E35:F35"/>
    <mergeCell ref="J35:K35"/>
    <mergeCell ref="B41:M41"/>
    <mergeCell ref="N41:O41"/>
    <mergeCell ref="P41:R41"/>
    <mergeCell ref="C53:AL53"/>
    <mergeCell ref="C55:AL55"/>
    <mergeCell ref="B21:R21"/>
    <mergeCell ref="Y21:AD21"/>
    <mergeCell ref="AE21:AF21"/>
    <mergeCell ref="Y17:AD17"/>
    <mergeCell ref="B18:D20"/>
    <mergeCell ref="G18:I20"/>
    <mergeCell ref="L18:N20"/>
    <mergeCell ref="S18:T20"/>
    <mergeCell ref="E19:F19"/>
    <mergeCell ref="J19:K19"/>
    <mergeCell ref="O19:R19"/>
    <mergeCell ref="AH29:AL29"/>
    <mergeCell ref="U23:V23"/>
    <mergeCell ref="B25:R25"/>
    <mergeCell ref="Y25:AD25"/>
    <mergeCell ref="AE25:AF25"/>
    <mergeCell ref="B22:D24"/>
    <mergeCell ref="G22:I24"/>
    <mergeCell ref="L22:N24"/>
    <mergeCell ref="AE42:AF42"/>
    <mergeCell ref="AH42:AL42"/>
    <mergeCell ref="S22:T24"/>
    <mergeCell ref="B8:AL8"/>
    <mergeCell ref="B9:F9"/>
    <mergeCell ref="AH17:AL17"/>
    <mergeCell ref="C14:F16"/>
    <mergeCell ref="K14:N16"/>
    <mergeCell ref="G15:I15"/>
    <mergeCell ref="O15:Q15"/>
    <mergeCell ref="B17:R17"/>
    <mergeCell ref="B11:AL11"/>
    <mergeCell ref="B12:R12"/>
    <mergeCell ref="S12:X12"/>
    <mergeCell ref="Y12:AD12"/>
    <mergeCell ref="AG12:AL12"/>
    <mergeCell ref="B13:R13"/>
    <mergeCell ref="Y13:AD13"/>
    <mergeCell ref="AE13:AF13"/>
    <mergeCell ref="AH13:AL13"/>
    <mergeCell ref="AE17:AF17"/>
    <mergeCell ref="G9:L9"/>
    <mergeCell ref="M9:P9"/>
    <mergeCell ref="Q9:Z9"/>
    <mergeCell ref="AA9:AD9"/>
    <mergeCell ref="AE9:AL9"/>
    <mergeCell ref="B6:L6"/>
    <mergeCell ref="B57:I57"/>
    <mergeCell ref="S46:AF47"/>
    <mergeCell ref="B49:AL49"/>
    <mergeCell ref="AH46:AL47"/>
    <mergeCell ref="AG46:AG47"/>
    <mergeCell ref="J39:K39"/>
    <mergeCell ref="O39:R39"/>
    <mergeCell ref="B37:R37"/>
    <mergeCell ref="Y37:AD37"/>
    <mergeCell ref="AE37:AF37"/>
    <mergeCell ref="B38:D40"/>
    <mergeCell ref="G38:I40"/>
    <mergeCell ref="L38:N40"/>
    <mergeCell ref="S38:T40"/>
    <mergeCell ref="E39:F39"/>
    <mergeCell ref="O35:R35"/>
    <mergeCell ref="B30:D32"/>
    <mergeCell ref="G30:I32"/>
    <mergeCell ref="L30:N32"/>
    <mergeCell ref="S30:T32"/>
    <mergeCell ref="E31:F31"/>
    <mergeCell ref="J31:K31"/>
    <mergeCell ref="O31:R31"/>
    <mergeCell ref="V21:X21"/>
    <mergeCell ref="V17:X17"/>
    <mergeCell ref="V13:X13"/>
    <mergeCell ref="S37:U37"/>
    <mergeCell ref="S33:U33"/>
    <mergeCell ref="S29:U29"/>
    <mergeCell ref="S25:U25"/>
    <mergeCell ref="S21:U21"/>
    <mergeCell ref="S17:U17"/>
    <mergeCell ref="S13:U13"/>
    <mergeCell ref="U19:V19"/>
    <mergeCell ref="V37:X37"/>
    <mergeCell ref="V33:X33"/>
    <mergeCell ref="V29:X29"/>
    <mergeCell ref="S34:T36"/>
    <mergeCell ref="S41:U41"/>
    <mergeCell ref="B42:M42"/>
    <mergeCell ref="N42:O42"/>
    <mergeCell ref="P42:R42"/>
    <mergeCell ref="S42:U42"/>
    <mergeCell ref="V42:X42"/>
    <mergeCell ref="Y42:AD42"/>
    <mergeCell ref="V41:X41"/>
    <mergeCell ref="Y41:AD41"/>
    <mergeCell ref="B72:AA72"/>
    <mergeCell ref="AB72:AL72"/>
    <mergeCell ref="AH56:AL56"/>
    <mergeCell ref="AF56:AG56"/>
    <mergeCell ref="B56:F56"/>
    <mergeCell ref="G56:P56"/>
    <mergeCell ref="Q56:U56"/>
    <mergeCell ref="V56:AE56"/>
    <mergeCell ref="AF57:AG57"/>
    <mergeCell ref="AH57:AL57"/>
    <mergeCell ref="J57:AE57"/>
    <mergeCell ref="B59:AL59"/>
    <mergeCell ref="B60:AL60"/>
    <mergeCell ref="B61:AL61"/>
    <mergeCell ref="B71:AL71"/>
    <mergeCell ref="B62:AL62"/>
    <mergeCell ref="B63:AL63"/>
    <mergeCell ref="B64:AL64"/>
    <mergeCell ref="B65:AL65"/>
    <mergeCell ref="B66:AL66"/>
    <mergeCell ref="B67:AL67"/>
    <mergeCell ref="B68:AL68"/>
    <mergeCell ref="B69:AL69"/>
    <mergeCell ref="B70:AL70"/>
  </mergeCells>
  <hyperlinks>
    <hyperlink ref="B6:K6" r:id="rId1" display="ResidentialEEApplications@ameren.com" xr:uid="{AA701FE0-A43F-43BF-AC21-6286710995D7}"/>
  </hyperlinks>
  <pageMargins left="0.25" right="0.25" top="0.75" bottom="0.75" header="0" footer="0"/>
  <pageSetup orientation="portrait" horizontalDpi="1200" verticalDpi="1200" r:id="rId2"/>
  <rowBreaks count="1" manualBreakCount="1">
    <brk id="57" max="16383"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85773444-C9D6-4F9B-9D69-B45A70FE0794}">
          <x14:formula1>
            <xm:f>Lists!$G$3:$G$4</xm:f>
          </x14:formula1>
          <xm:sqref>Z50:Z51 B53 B50:B51</xm:sqref>
        </x14:dataValidation>
        <x14:dataValidation type="list" allowBlank="1" showInputMessage="1" showErrorMessage="1" xr:uid="{B81E0FF4-C416-4B64-A7A5-D2904621E40D}">
          <x14:formula1>
            <xm:f>Lists!$G$5:$G$6</xm:f>
          </x14:formula1>
          <xm:sqref>Y41:AD42 Y44</xm:sqref>
        </x14:dataValidation>
        <x14:dataValidation type="list" allowBlank="1" showInputMessage="1" showErrorMessage="1" xr:uid="{5F340BA3-A7AB-47EC-A13D-5558669381C8}">
          <x14:formula1>
            <xm:f>Lists!$A$17:$A$19</xm:f>
          </x14:formula1>
          <xm:sqref>O19:R19 O23:R23</xm:sqref>
        </x14:dataValidation>
        <x14:dataValidation type="list" allowBlank="1" showInputMessage="1" showErrorMessage="1" xr:uid="{7E698916-26EF-4038-8627-27D476B2B958}">
          <x14:formula1>
            <xm:f>Lists!$A$17:$A$25</xm:f>
          </x14:formula1>
          <xm:sqref>O27:R27 O31:R31 O35:R35 O39:R39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BC17-5651-44C1-B170-C84C37CC5D6C}">
  <sheetPr>
    <pageSetUpPr fitToPage="1"/>
  </sheetPr>
  <dimension ref="B1:AA275"/>
  <sheetViews>
    <sheetView zoomScale="130" zoomScaleNormal="130" workbookViewId="0">
      <selection activeCell="V9" sqref="V9:X9"/>
    </sheetView>
  </sheetViews>
  <sheetFormatPr defaultColWidth="9.140625" defaultRowHeight="15" x14ac:dyDescent="0.25"/>
  <cols>
    <col min="1" max="1" width="1.7109375" customWidth="1"/>
    <col min="2" max="24" width="4.42578125" customWidth="1"/>
    <col min="25" max="25" width="1.7109375" customWidth="1"/>
  </cols>
  <sheetData>
    <row r="1" spans="2:24" ht="5.0999999999999996" customHeight="1" x14ac:dyDescent="0.25"/>
    <row r="2" spans="2:24" ht="24.95" customHeight="1" x14ac:dyDescent="0.25">
      <c r="B2" s="827" t="s">
        <v>76</v>
      </c>
      <c r="C2" s="827"/>
      <c r="D2" s="827"/>
      <c r="E2" s="827"/>
      <c r="F2" s="827"/>
      <c r="G2" s="827"/>
      <c r="H2" s="827"/>
      <c r="I2" s="827"/>
      <c r="J2" s="827"/>
      <c r="K2" s="827"/>
      <c r="L2" s="827"/>
      <c r="M2" s="827"/>
      <c r="N2" s="827"/>
      <c r="O2" s="827"/>
      <c r="P2" s="827"/>
      <c r="Q2" s="827"/>
      <c r="R2" s="827"/>
      <c r="S2" s="827"/>
      <c r="T2" s="827"/>
      <c r="U2" s="827"/>
      <c r="V2" s="827"/>
      <c r="W2" s="827"/>
      <c r="X2" s="827"/>
    </row>
    <row r="3" spans="2:24" ht="23.25" customHeight="1" x14ac:dyDescent="0.25">
      <c r="B3" s="826" t="s">
        <v>77</v>
      </c>
      <c r="C3" s="826"/>
      <c r="D3" s="826"/>
      <c r="E3" s="826"/>
      <c r="F3" s="826"/>
      <c r="G3" s="826"/>
      <c r="H3" s="826"/>
      <c r="I3" s="826"/>
      <c r="J3" s="826"/>
      <c r="K3" s="826"/>
      <c r="L3" s="826"/>
      <c r="M3" s="826"/>
      <c r="N3" s="826"/>
      <c r="O3" s="826"/>
      <c r="P3" s="826"/>
      <c r="Q3" s="826"/>
      <c r="R3" s="826"/>
      <c r="S3" s="826"/>
      <c r="T3" s="826"/>
      <c r="U3" s="826"/>
      <c r="V3" s="826"/>
      <c r="W3" s="826"/>
      <c r="X3" s="826"/>
    </row>
    <row r="4" spans="2:24" x14ac:dyDescent="0.25">
      <c r="B4" s="830" t="s">
        <v>508</v>
      </c>
      <c r="C4" s="831"/>
      <c r="D4" s="831"/>
      <c r="E4" s="831"/>
      <c r="F4" s="831"/>
      <c r="G4" s="831"/>
      <c r="H4" s="831"/>
      <c r="I4" s="831"/>
      <c r="J4" s="831"/>
      <c r="K4" s="831"/>
      <c r="L4" s="831"/>
      <c r="M4" s="831"/>
      <c r="N4" s="831"/>
      <c r="O4" s="831"/>
      <c r="P4" s="831"/>
      <c r="Q4" s="831"/>
      <c r="R4" s="831"/>
      <c r="S4" s="831"/>
      <c r="T4" s="831"/>
      <c r="U4" s="831"/>
      <c r="V4" s="831"/>
      <c r="W4" s="831"/>
      <c r="X4" s="831"/>
    </row>
    <row r="5" spans="2:24" x14ac:dyDescent="0.25">
      <c r="B5" s="831"/>
      <c r="C5" s="831"/>
      <c r="D5" s="831"/>
      <c r="E5" s="831"/>
      <c r="F5" s="831"/>
      <c r="G5" s="831"/>
      <c r="H5" s="831"/>
      <c r="I5" s="831"/>
      <c r="J5" s="831"/>
      <c r="K5" s="831"/>
      <c r="L5" s="831"/>
      <c r="M5" s="831"/>
      <c r="N5" s="831"/>
      <c r="O5" s="831"/>
      <c r="P5" s="831"/>
      <c r="Q5" s="831"/>
      <c r="R5" s="831"/>
      <c r="S5" s="831"/>
      <c r="T5" s="831"/>
      <c r="U5" s="831"/>
      <c r="V5" s="831"/>
      <c r="W5" s="831"/>
      <c r="X5" s="831"/>
    </row>
    <row r="6" spans="2:24" x14ac:dyDescent="0.25">
      <c r="B6" s="831"/>
      <c r="C6" s="831"/>
      <c r="D6" s="831"/>
      <c r="E6" s="831"/>
      <c r="F6" s="831"/>
      <c r="G6" s="831"/>
      <c r="H6" s="831"/>
      <c r="I6" s="831"/>
      <c r="J6" s="831"/>
      <c r="K6" s="831"/>
      <c r="L6" s="831"/>
      <c r="M6" s="831"/>
      <c r="N6" s="831"/>
      <c r="O6" s="831"/>
      <c r="P6" s="831"/>
      <c r="Q6" s="831"/>
      <c r="R6" s="831"/>
      <c r="S6" s="831"/>
      <c r="T6" s="831"/>
      <c r="U6" s="831"/>
      <c r="V6" s="831"/>
      <c r="W6" s="831"/>
      <c r="X6" s="831"/>
    </row>
    <row r="7" spans="2:24" ht="21.95" customHeight="1" x14ac:dyDescent="0.25">
      <c r="B7" s="754" t="s">
        <v>501</v>
      </c>
      <c r="C7" s="755"/>
      <c r="D7" s="755"/>
      <c r="E7" s="755"/>
      <c r="F7" s="755"/>
      <c r="G7" s="755"/>
      <c r="H7" s="755"/>
      <c r="I7" s="755"/>
      <c r="J7" s="755"/>
      <c r="K7" s="755"/>
      <c r="L7" s="755"/>
      <c r="M7" s="755"/>
      <c r="N7" s="755"/>
      <c r="O7" s="755"/>
      <c r="P7" s="755"/>
      <c r="Q7" s="755"/>
      <c r="R7" s="755"/>
      <c r="S7" s="755"/>
      <c r="T7" s="755"/>
      <c r="U7" s="755"/>
      <c r="V7" s="755"/>
      <c r="W7" s="755"/>
      <c r="X7" s="756"/>
    </row>
    <row r="8" spans="2:24" ht="20.100000000000001" customHeight="1" x14ac:dyDescent="0.25">
      <c r="B8" s="832" t="s">
        <v>79</v>
      </c>
      <c r="C8" s="833"/>
      <c r="D8" s="833"/>
      <c r="E8" s="828" t="str">
        <f>IF(Reservation!F9="","",Reservation!F9)</f>
        <v/>
      </c>
      <c r="F8" s="828"/>
      <c r="G8" s="828"/>
      <c r="H8" s="828"/>
      <c r="I8" s="828"/>
      <c r="J8" s="828"/>
      <c r="K8" s="828"/>
      <c r="L8" s="828"/>
      <c r="M8" s="828"/>
      <c r="N8" s="254" t="s">
        <v>80</v>
      </c>
      <c r="O8" s="828" t="str">
        <f>IF(Reservation!W9="","",Reservation!W9)</f>
        <v/>
      </c>
      <c r="P8" s="828"/>
      <c r="Q8" s="828"/>
      <c r="R8" s="828"/>
      <c r="S8" s="255" t="s">
        <v>81</v>
      </c>
      <c r="T8" s="254"/>
      <c r="U8" s="254" t="s">
        <v>5</v>
      </c>
      <c r="V8" s="828" t="str">
        <f>IF(Reservation!AI9="","",Reservation!AI9)</f>
        <v/>
      </c>
      <c r="W8" s="828"/>
      <c r="X8" s="829"/>
    </row>
    <row r="9" spans="2:24" ht="20.100000000000001" customHeight="1" x14ac:dyDescent="0.25">
      <c r="B9" s="832" t="s">
        <v>502</v>
      </c>
      <c r="C9" s="833"/>
      <c r="D9" s="833"/>
      <c r="E9" s="834" t="str">
        <f>IF('Incentive Payment'!G9="","",'Incentive Payment'!G9)</f>
        <v/>
      </c>
      <c r="F9" s="834"/>
      <c r="G9" s="834"/>
      <c r="H9" s="834"/>
      <c r="I9" s="834"/>
      <c r="J9" s="834"/>
      <c r="K9" s="834"/>
      <c r="L9" s="834"/>
      <c r="M9" s="834"/>
      <c r="N9" s="834"/>
      <c r="O9" s="834"/>
      <c r="P9" s="834"/>
      <c r="Q9" s="835" t="s">
        <v>503</v>
      </c>
      <c r="R9" s="835"/>
      <c r="S9" s="835"/>
      <c r="T9" s="835"/>
      <c r="U9" s="835"/>
      <c r="V9" s="836"/>
      <c r="W9" s="836"/>
      <c r="X9" s="837"/>
    </row>
    <row r="10" spans="2:24" ht="5.25" customHeight="1" x14ac:dyDescent="0.25">
      <c r="B10" s="821"/>
      <c r="C10" s="821"/>
      <c r="D10" s="821"/>
      <c r="E10" s="821"/>
      <c r="F10" s="821"/>
      <c r="G10" s="821"/>
      <c r="H10" s="821"/>
      <c r="I10" s="821"/>
      <c r="J10" s="821"/>
      <c r="K10" s="821"/>
      <c r="L10" s="821"/>
      <c r="M10" s="821"/>
      <c r="N10" s="821"/>
      <c r="O10" s="821"/>
      <c r="P10" s="821"/>
      <c r="Q10" s="821"/>
      <c r="R10" s="821"/>
      <c r="S10" s="821"/>
      <c r="T10" s="821"/>
      <c r="U10" s="821"/>
      <c r="V10" s="821"/>
      <c r="W10" s="821"/>
      <c r="X10" s="821"/>
    </row>
    <row r="11" spans="2:24" ht="21.95" customHeight="1" x14ac:dyDescent="0.25">
      <c r="B11" s="754" t="s">
        <v>504</v>
      </c>
      <c r="C11" s="755"/>
      <c r="D11" s="755"/>
      <c r="E11" s="755"/>
      <c r="F11" s="755"/>
      <c r="G11" s="755"/>
      <c r="H11" s="755"/>
      <c r="I11" s="755"/>
      <c r="J11" s="755"/>
      <c r="K11" s="755"/>
      <c r="L11" s="755"/>
      <c r="M11" s="755"/>
      <c r="N11" s="755"/>
      <c r="O11" s="755"/>
      <c r="P11" s="755"/>
      <c r="Q11" s="755"/>
      <c r="R11" s="755"/>
      <c r="S11" s="755"/>
      <c r="T11" s="755"/>
      <c r="U11" s="755"/>
      <c r="V11" s="755"/>
      <c r="W11" s="755"/>
      <c r="X11" s="756"/>
    </row>
    <row r="12" spans="2:24" ht="15.95" customHeight="1" x14ac:dyDescent="0.25">
      <c r="B12" s="698" t="s">
        <v>82</v>
      </c>
      <c r="C12" s="699"/>
      <c r="D12" s="699"/>
      <c r="E12" s="699"/>
      <c r="F12" s="699"/>
      <c r="G12" s="699"/>
      <c r="H12" s="699"/>
      <c r="I12" s="699"/>
      <c r="J12" s="699"/>
      <c r="K12" s="699"/>
      <c r="L12" s="699"/>
      <c r="M12" s="699"/>
      <c r="N12" s="699"/>
      <c r="O12" s="699"/>
      <c r="P12" s="113"/>
      <c r="Q12" s="762" t="s">
        <v>83</v>
      </c>
      <c r="R12" s="762"/>
      <c r="S12" s="762"/>
      <c r="T12" s="113"/>
      <c r="U12" s="762" t="s">
        <v>84</v>
      </c>
      <c r="V12" s="762"/>
      <c r="W12" s="762"/>
      <c r="X12" s="763"/>
    </row>
    <row r="13" spans="2:24" ht="45" customHeight="1" x14ac:dyDescent="0.25">
      <c r="B13" s="823" t="s">
        <v>85</v>
      </c>
      <c r="C13" s="824"/>
      <c r="D13" s="824"/>
      <c r="E13" s="824"/>
      <c r="F13" s="824"/>
      <c r="G13" s="824"/>
      <c r="H13" s="824"/>
      <c r="I13" s="824"/>
      <c r="J13" s="824"/>
      <c r="K13" s="824"/>
      <c r="L13" s="824"/>
      <c r="M13" s="824"/>
      <c r="N13" s="824"/>
      <c r="O13" s="824"/>
      <c r="P13" s="824"/>
      <c r="Q13" s="824"/>
      <c r="R13" s="824"/>
      <c r="S13" s="824"/>
      <c r="T13" s="824"/>
      <c r="U13" s="824"/>
      <c r="V13" s="824"/>
      <c r="W13" s="824"/>
      <c r="X13" s="825"/>
    </row>
    <row r="14" spans="2:24" ht="20.100000000000001" customHeight="1" x14ac:dyDescent="0.25">
      <c r="B14" s="203"/>
      <c r="C14" s="812" t="s">
        <v>69</v>
      </c>
      <c r="D14" s="812"/>
      <c r="E14" s="812"/>
      <c r="F14" s="812"/>
      <c r="G14" s="812"/>
      <c r="H14" s="796" t="s">
        <v>86</v>
      </c>
      <c r="I14" s="797"/>
      <c r="J14" s="801"/>
      <c r="K14" s="801"/>
      <c r="L14" s="801"/>
      <c r="M14" s="801"/>
      <c r="N14" s="801"/>
      <c r="O14" s="801"/>
      <c r="P14" s="801"/>
      <c r="Q14" s="801"/>
      <c r="R14" s="801"/>
      <c r="S14" s="801"/>
      <c r="T14" s="801"/>
      <c r="U14" s="801"/>
      <c r="V14" s="801"/>
      <c r="W14" s="801"/>
      <c r="X14" s="800"/>
    </row>
    <row r="15" spans="2:24" ht="20.100000000000001" customHeight="1" x14ac:dyDescent="0.25">
      <c r="B15" s="203"/>
      <c r="C15" s="812" t="s">
        <v>87</v>
      </c>
      <c r="D15" s="812"/>
      <c r="E15" s="812"/>
      <c r="F15" s="812"/>
      <c r="G15" s="812"/>
      <c r="H15" s="796" t="s">
        <v>86</v>
      </c>
      <c r="I15" s="797"/>
      <c r="J15" s="801"/>
      <c r="K15" s="801"/>
      <c r="L15" s="801"/>
      <c r="M15" s="801"/>
      <c r="N15" s="801"/>
      <c r="O15" s="801"/>
      <c r="P15" s="801"/>
      <c r="Q15" s="801"/>
      <c r="R15" s="801"/>
      <c r="S15" s="801"/>
      <c r="T15" s="801"/>
      <c r="U15" s="801"/>
      <c r="V15" s="801"/>
      <c r="W15" s="801"/>
      <c r="X15" s="800"/>
    </row>
    <row r="16" spans="2:24" ht="20.100000000000001" customHeight="1" x14ac:dyDescent="0.25">
      <c r="B16" s="203"/>
      <c r="C16" s="822" t="s">
        <v>88</v>
      </c>
      <c r="D16" s="822"/>
      <c r="E16" s="822"/>
      <c r="F16" s="822"/>
      <c r="G16" s="822"/>
      <c r="H16" s="796" t="s">
        <v>86</v>
      </c>
      <c r="I16" s="797"/>
      <c r="J16" s="801"/>
      <c r="K16" s="801"/>
      <c r="L16" s="801"/>
      <c r="M16" s="801"/>
      <c r="N16" s="801"/>
      <c r="O16" s="801"/>
      <c r="P16" s="801"/>
      <c r="Q16" s="801"/>
      <c r="R16" s="801"/>
      <c r="S16" s="801"/>
      <c r="T16" s="801"/>
      <c r="U16" s="801"/>
      <c r="V16" s="801"/>
      <c r="W16" s="801"/>
      <c r="X16" s="800"/>
    </row>
    <row r="17" spans="2:27" ht="20.100000000000001" customHeight="1" x14ac:dyDescent="0.25">
      <c r="B17" s="203"/>
      <c r="C17" s="114" t="s">
        <v>89</v>
      </c>
      <c r="D17" s="819"/>
      <c r="E17" s="819"/>
      <c r="F17" s="819"/>
      <c r="G17" s="819"/>
      <c r="H17" s="796" t="s">
        <v>86</v>
      </c>
      <c r="I17" s="797"/>
      <c r="J17" s="801"/>
      <c r="K17" s="801"/>
      <c r="L17" s="801"/>
      <c r="M17" s="801"/>
      <c r="N17" s="801"/>
      <c r="O17" s="801"/>
      <c r="P17" s="801"/>
      <c r="Q17" s="801"/>
      <c r="R17" s="801"/>
      <c r="S17" s="801"/>
      <c r="T17" s="801"/>
      <c r="U17" s="801"/>
      <c r="V17" s="801"/>
      <c r="W17" s="801"/>
      <c r="X17" s="800"/>
    </row>
    <row r="18" spans="2:27" ht="15.95" customHeight="1" x14ac:dyDescent="0.25">
      <c r="B18" s="677" t="s">
        <v>90</v>
      </c>
      <c r="C18" s="678"/>
      <c r="D18" s="678"/>
      <c r="E18" s="678"/>
      <c r="F18" s="678"/>
      <c r="G18" s="678"/>
      <c r="H18" s="678"/>
      <c r="I18" s="678"/>
      <c r="J18" s="678"/>
      <c r="K18" s="678"/>
      <c r="L18" s="678"/>
      <c r="M18" s="678"/>
      <c r="N18" s="678"/>
      <c r="O18" s="678"/>
      <c r="P18" s="256"/>
      <c r="Q18" s="728" t="s">
        <v>83</v>
      </c>
      <c r="R18" s="728"/>
      <c r="S18" s="728"/>
      <c r="T18" s="256"/>
      <c r="U18" s="728" t="s">
        <v>84</v>
      </c>
      <c r="V18" s="728"/>
      <c r="W18" s="728"/>
      <c r="X18" s="729"/>
    </row>
    <row r="19" spans="2:27" ht="24" customHeight="1" x14ac:dyDescent="0.25">
      <c r="B19" s="773" t="s">
        <v>91</v>
      </c>
      <c r="C19" s="776"/>
      <c r="D19" s="776"/>
      <c r="E19" s="776"/>
      <c r="F19" s="776"/>
      <c r="G19" s="776"/>
      <c r="H19" s="776"/>
      <c r="I19" s="776"/>
      <c r="J19" s="776"/>
      <c r="K19" s="776"/>
      <c r="L19" s="776"/>
      <c r="M19" s="776"/>
      <c r="N19" s="776"/>
      <c r="O19" s="776"/>
      <c r="P19" s="776"/>
      <c r="Q19" s="776"/>
      <c r="R19" s="776"/>
      <c r="S19" s="776"/>
      <c r="T19" s="776"/>
      <c r="U19" s="776"/>
      <c r="V19" s="776"/>
      <c r="W19" s="776"/>
      <c r="X19" s="777"/>
    </row>
    <row r="20" spans="2:27" ht="20.100000000000001" customHeight="1" x14ac:dyDescent="0.25">
      <c r="B20" s="203"/>
      <c r="C20" s="820" t="s">
        <v>92</v>
      </c>
      <c r="D20" s="812"/>
      <c r="E20" s="812"/>
      <c r="F20" s="812"/>
      <c r="G20" s="812"/>
      <c r="H20" s="812"/>
      <c r="I20" s="812"/>
      <c r="J20" s="812"/>
      <c r="K20" s="812"/>
      <c r="L20" s="812"/>
      <c r="M20" s="812"/>
      <c r="N20" s="813"/>
      <c r="O20" s="203"/>
      <c r="P20" s="820" t="s">
        <v>93</v>
      </c>
      <c r="Q20" s="812"/>
      <c r="R20" s="812"/>
      <c r="S20" s="812"/>
      <c r="T20" s="812"/>
      <c r="U20" s="812"/>
      <c r="V20" s="812"/>
      <c r="W20" s="812"/>
      <c r="X20" s="813"/>
      <c r="AA20" s="4"/>
    </row>
    <row r="21" spans="2:27" ht="20.100000000000001" customHeight="1" x14ac:dyDescent="0.25">
      <c r="B21" s="203"/>
      <c r="C21" s="820" t="s">
        <v>94</v>
      </c>
      <c r="D21" s="812"/>
      <c r="E21" s="812"/>
      <c r="F21" s="812"/>
      <c r="G21" s="812"/>
      <c r="H21" s="812"/>
      <c r="I21" s="812"/>
      <c r="J21" s="812"/>
      <c r="K21" s="812"/>
      <c r="L21" s="812"/>
      <c r="M21" s="812"/>
      <c r="N21" s="813"/>
      <c r="O21" s="203"/>
      <c r="P21" s="820" t="s">
        <v>95</v>
      </c>
      <c r="Q21" s="812"/>
      <c r="R21" s="812"/>
      <c r="S21" s="812"/>
      <c r="T21" s="812"/>
      <c r="U21" s="812"/>
      <c r="V21" s="812"/>
      <c r="W21" s="812"/>
      <c r="X21" s="813"/>
      <c r="AA21" s="4"/>
    </row>
    <row r="22" spans="2:27" ht="20.100000000000001" customHeight="1" x14ac:dyDescent="0.25">
      <c r="B22" s="203"/>
      <c r="C22" s="820" t="s">
        <v>96</v>
      </c>
      <c r="D22" s="812"/>
      <c r="E22" s="812"/>
      <c r="F22" s="812"/>
      <c r="G22" s="812"/>
      <c r="H22" s="812"/>
      <c r="I22" s="812"/>
      <c r="J22" s="812"/>
      <c r="K22" s="812"/>
      <c r="L22" s="812"/>
      <c r="M22" s="812"/>
      <c r="N22" s="813"/>
      <c r="O22" s="203"/>
      <c r="P22" s="812" t="s">
        <v>97</v>
      </c>
      <c r="Q22" s="812"/>
      <c r="R22" s="812"/>
      <c r="S22" s="812"/>
      <c r="T22" s="812"/>
      <c r="U22" s="812"/>
      <c r="V22" s="812"/>
      <c r="W22" s="812"/>
      <c r="X22" s="813"/>
      <c r="AA22" s="4"/>
    </row>
    <row r="23" spans="2:27" ht="20.100000000000001" customHeight="1" x14ac:dyDescent="0.25">
      <c r="B23" s="203"/>
      <c r="C23" s="814" t="s">
        <v>98</v>
      </c>
      <c r="D23" s="815"/>
      <c r="E23" s="815"/>
      <c r="F23" s="815"/>
      <c r="G23" s="815"/>
      <c r="H23" s="815"/>
      <c r="I23" s="815"/>
      <c r="J23" s="815"/>
      <c r="K23" s="815"/>
      <c r="L23" s="815"/>
      <c r="M23" s="815"/>
      <c r="N23" s="815"/>
      <c r="O23" s="815"/>
      <c r="P23" s="815"/>
      <c r="Q23" s="815"/>
      <c r="R23" s="815"/>
      <c r="S23" s="815"/>
      <c r="T23" s="815"/>
      <c r="U23" s="815"/>
      <c r="V23" s="815"/>
      <c r="W23" s="815"/>
      <c r="X23" s="816"/>
      <c r="AA23" s="4"/>
    </row>
    <row r="24" spans="2:27" ht="43.5" customHeight="1" x14ac:dyDescent="0.25">
      <c r="B24" s="34"/>
      <c r="C24" s="817"/>
      <c r="D24" s="817"/>
      <c r="E24" s="817"/>
      <c r="F24" s="817"/>
      <c r="G24" s="817"/>
      <c r="H24" s="817"/>
      <c r="I24" s="817"/>
      <c r="J24" s="817"/>
      <c r="K24" s="817"/>
      <c r="L24" s="817"/>
      <c r="M24" s="817"/>
      <c r="N24" s="817"/>
      <c r="O24" s="817"/>
      <c r="P24" s="817"/>
      <c r="Q24" s="817"/>
      <c r="R24" s="817"/>
      <c r="S24" s="817"/>
      <c r="T24" s="817"/>
      <c r="U24" s="817"/>
      <c r="V24" s="817"/>
      <c r="W24" s="817"/>
      <c r="X24" s="818"/>
      <c r="AA24" s="4"/>
    </row>
    <row r="25" spans="2:27" ht="20.100000000000001" customHeight="1" x14ac:dyDescent="0.25">
      <c r="B25" s="203"/>
      <c r="C25" s="803" t="s">
        <v>99</v>
      </c>
      <c r="D25" s="803"/>
      <c r="E25" s="803"/>
      <c r="F25" s="804"/>
      <c r="G25" s="796" t="s">
        <v>100</v>
      </c>
      <c r="H25" s="797"/>
      <c r="I25" s="801"/>
      <c r="J25" s="801"/>
      <c r="K25" s="801"/>
      <c r="L25" s="801"/>
      <c r="M25" s="801"/>
      <c r="N25" s="801"/>
      <c r="O25" s="800"/>
      <c r="P25" s="796" t="s">
        <v>101</v>
      </c>
      <c r="Q25" s="797"/>
      <c r="R25" s="801"/>
      <c r="S25" s="801"/>
      <c r="T25" s="801"/>
      <c r="U25" s="801"/>
      <c r="V25" s="801"/>
      <c r="W25" s="801"/>
      <c r="X25" s="800"/>
      <c r="AA25" s="4"/>
    </row>
    <row r="26" spans="2:27" ht="20.100000000000001" customHeight="1" x14ac:dyDescent="0.25">
      <c r="B26" s="805"/>
      <c r="C26" s="806" t="s">
        <v>102</v>
      </c>
      <c r="D26" s="806"/>
      <c r="E26" s="806"/>
      <c r="F26" s="807"/>
      <c r="G26" s="796" t="s">
        <v>100</v>
      </c>
      <c r="H26" s="797"/>
      <c r="I26" s="810"/>
      <c r="J26" s="810"/>
      <c r="K26" s="810"/>
      <c r="L26" s="810"/>
      <c r="M26" s="810"/>
      <c r="N26" s="810"/>
      <c r="O26" s="811"/>
      <c r="P26" s="202" t="s">
        <v>103</v>
      </c>
      <c r="Q26" s="799"/>
      <c r="R26" s="800"/>
      <c r="S26" s="796" t="s">
        <v>104</v>
      </c>
      <c r="T26" s="797"/>
      <c r="U26" s="797"/>
      <c r="V26" s="798"/>
      <c r="W26" s="799"/>
      <c r="X26" s="800"/>
      <c r="AA26" s="4"/>
    </row>
    <row r="27" spans="2:27" ht="20.100000000000001" customHeight="1" x14ac:dyDescent="0.25">
      <c r="B27" s="805"/>
      <c r="C27" s="808"/>
      <c r="D27" s="808"/>
      <c r="E27" s="808"/>
      <c r="F27" s="809"/>
      <c r="G27" s="796" t="s">
        <v>101</v>
      </c>
      <c r="H27" s="797"/>
      <c r="I27" s="801"/>
      <c r="J27" s="801"/>
      <c r="K27" s="801"/>
      <c r="L27" s="801"/>
      <c r="M27" s="801"/>
      <c r="N27" s="801"/>
      <c r="O27" s="800"/>
      <c r="P27" s="202" t="s">
        <v>103</v>
      </c>
      <c r="Q27" s="799"/>
      <c r="R27" s="800"/>
      <c r="S27" s="796" t="s">
        <v>104</v>
      </c>
      <c r="T27" s="797"/>
      <c r="U27" s="797"/>
      <c r="V27" s="798"/>
      <c r="W27" s="799"/>
      <c r="X27" s="800"/>
      <c r="AA27" s="4"/>
    </row>
    <row r="28" spans="2:27" ht="20.100000000000001" customHeight="1" x14ac:dyDescent="0.25">
      <c r="B28" s="203"/>
      <c r="C28" s="757" t="s">
        <v>105</v>
      </c>
      <c r="D28" s="757"/>
      <c r="E28" s="757"/>
      <c r="F28" s="757"/>
      <c r="G28" s="757"/>
      <c r="H28" s="757"/>
      <c r="I28" s="757"/>
      <c r="J28" s="757"/>
      <c r="K28" s="757"/>
      <c r="L28" s="757"/>
      <c r="M28" s="757"/>
      <c r="N28" s="757"/>
      <c r="O28" s="757"/>
      <c r="P28" s="757"/>
      <c r="Q28" s="757"/>
      <c r="R28" s="757"/>
      <c r="S28" s="757"/>
      <c r="T28" s="757"/>
      <c r="U28" s="757"/>
      <c r="V28" s="757"/>
      <c r="W28" s="757"/>
      <c r="X28" s="758"/>
    </row>
    <row r="29" spans="2:27" ht="20.100000000000001" customHeight="1" x14ac:dyDescent="0.25">
      <c r="B29" s="203"/>
      <c r="C29" s="757" t="s">
        <v>106</v>
      </c>
      <c r="D29" s="757"/>
      <c r="E29" s="757"/>
      <c r="F29" s="757"/>
      <c r="G29" s="757"/>
      <c r="H29" s="757"/>
      <c r="I29" s="757"/>
      <c r="J29" s="757"/>
      <c r="K29" s="757"/>
      <c r="L29" s="757"/>
      <c r="M29" s="757"/>
      <c r="N29" s="757"/>
      <c r="O29" s="757"/>
      <c r="P29" s="757"/>
      <c r="Q29" s="757"/>
      <c r="R29" s="757"/>
      <c r="S29" s="757"/>
      <c r="T29" s="757"/>
      <c r="U29" s="757"/>
      <c r="V29" s="757"/>
      <c r="W29" s="757"/>
      <c r="X29" s="758"/>
    </row>
    <row r="30" spans="2:27" ht="43.5" customHeight="1" x14ac:dyDescent="0.25">
      <c r="B30" s="35" t="s">
        <v>107</v>
      </c>
      <c r="C30" s="793"/>
      <c r="D30" s="793"/>
      <c r="E30" s="793"/>
      <c r="F30" s="793"/>
      <c r="G30" s="793"/>
      <c r="H30" s="793"/>
      <c r="I30" s="793"/>
      <c r="J30" s="793"/>
      <c r="K30" s="793"/>
      <c r="L30" s="793"/>
      <c r="M30" s="793"/>
      <c r="N30" s="793"/>
      <c r="O30" s="793"/>
      <c r="P30" s="793"/>
      <c r="Q30" s="793"/>
      <c r="R30" s="793"/>
      <c r="S30" s="793"/>
      <c r="T30" s="793"/>
      <c r="U30" s="793"/>
      <c r="V30" s="793"/>
      <c r="W30" s="793"/>
      <c r="X30" s="794"/>
    </row>
    <row r="31" spans="2:27" ht="22.9" customHeight="1" x14ac:dyDescent="0.25">
      <c r="B31" s="770" t="s">
        <v>108</v>
      </c>
      <c r="C31" s="771"/>
      <c r="D31" s="771"/>
      <c r="E31" s="771"/>
      <c r="F31" s="771"/>
      <c r="G31" s="771"/>
      <c r="H31" s="771"/>
      <c r="I31" s="771"/>
      <c r="J31" s="771"/>
      <c r="K31" s="771"/>
      <c r="L31" s="771"/>
      <c r="M31" s="771"/>
      <c r="N31" s="771"/>
      <c r="O31" s="771"/>
      <c r="P31" s="771"/>
      <c r="Q31" s="771"/>
      <c r="R31" s="771"/>
      <c r="S31" s="771"/>
      <c r="T31" s="771"/>
      <c r="U31" s="771"/>
      <c r="V31" s="771"/>
      <c r="W31" s="771"/>
      <c r="X31" s="772"/>
    </row>
    <row r="32" spans="2:27" ht="22.9" customHeight="1" x14ac:dyDescent="0.25">
      <c r="B32" s="795"/>
      <c r="C32" s="776"/>
      <c r="D32" s="776"/>
      <c r="E32" s="776"/>
      <c r="F32" s="776"/>
      <c r="G32" s="776"/>
      <c r="H32" s="776"/>
      <c r="I32" s="776"/>
      <c r="J32" s="776"/>
      <c r="K32" s="776"/>
      <c r="L32" s="776"/>
      <c r="M32" s="776"/>
      <c r="N32" s="776"/>
      <c r="O32" s="776"/>
      <c r="P32" s="776"/>
      <c r="Q32" s="776"/>
      <c r="R32" s="776"/>
      <c r="S32" s="776"/>
      <c r="T32" s="776"/>
      <c r="U32" s="776"/>
      <c r="V32" s="776"/>
      <c r="W32" s="776"/>
      <c r="X32" s="777"/>
    </row>
    <row r="33" spans="2:24" ht="5.25" customHeight="1" x14ac:dyDescent="0.25">
      <c r="B33" s="802"/>
      <c r="C33" s="802"/>
      <c r="D33" s="802"/>
      <c r="E33" s="802"/>
      <c r="F33" s="802"/>
      <c r="G33" s="802"/>
      <c r="H33" s="802"/>
      <c r="I33" s="802"/>
      <c r="J33" s="802"/>
      <c r="K33" s="802"/>
      <c r="L33" s="802"/>
      <c r="M33" s="802"/>
      <c r="N33" s="802"/>
      <c r="O33" s="802"/>
      <c r="P33" s="802"/>
      <c r="Q33" s="802"/>
      <c r="R33" s="802"/>
      <c r="S33" s="802"/>
      <c r="T33" s="802"/>
      <c r="U33" s="802"/>
      <c r="V33" s="802"/>
      <c r="W33" s="802"/>
      <c r="X33" s="802"/>
    </row>
    <row r="34" spans="2:24" ht="21.95" customHeight="1" x14ac:dyDescent="0.25">
      <c r="B34" s="754" t="s">
        <v>505</v>
      </c>
      <c r="C34" s="755"/>
      <c r="D34" s="755"/>
      <c r="E34" s="755"/>
      <c r="F34" s="755"/>
      <c r="G34" s="755"/>
      <c r="H34" s="755"/>
      <c r="I34" s="755"/>
      <c r="J34" s="755"/>
      <c r="K34" s="755"/>
      <c r="L34" s="755"/>
      <c r="M34" s="755"/>
      <c r="N34" s="755"/>
      <c r="O34" s="755"/>
      <c r="P34" s="755"/>
      <c r="Q34" s="755"/>
      <c r="R34" s="755"/>
      <c r="S34" s="755"/>
      <c r="T34" s="755"/>
      <c r="U34" s="755"/>
      <c r="V34" s="755"/>
      <c r="W34" s="755"/>
      <c r="X34" s="756"/>
    </row>
    <row r="35" spans="2:24" ht="15.95" customHeight="1" x14ac:dyDescent="0.25">
      <c r="B35" s="677" t="s">
        <v>109</v>
      </c>
      <c r="C35" s="678"/>
      <c r="D35" s="678"/>
      <c r="E35" s="678"/>
      <c r="F35" s="678"/>
      <c r="G35" s="678"/>
      <c r="H35" s="678"/>
      <c r="I35" s="678"/>
      <c r="J35" s="678"/>
      <c r="K35" s="678"/>
      <c r="L35" s="678"/>
      <c r="M35" s="678"/>
      <c r="N35" s="678"/>
      <c r="O35" s="678"/>
      <c r="P35" s="256"/>
      <c r="Q35" s="728" t="s">
        <v>83</v>
      </c>
      <c r="R35" s="728"/>
      <c r="S35" s="728"/>
      <c r="T35" s="256"/>
      <c r="U35" s="728" t="s">
        <v>84</v>
      </c>
      <c r="V35" s="728"/>
      <c r="W35" s="728"/>
      <c r="X35" s="729"/>
    </row>
    <row r="36" spans="2:24" ht="20.100000000000001" customHeight="1" x14ac:dyDescent="0.25">
      <c r="B36" s="203"/>
      <c r="C36" s="781" t="s">
        <v>110</v>
      </c>
      <c r="D36" s="781"/>
      <c r="E36" s="781"/>
      <c r="F36" s="781"/>
      <c r="G36" s="781"/>
      <c r="H36" s="781"/>
      <c r="I36" s="781"/>
      <c r="J36" s="781"/>
      <c r="K36" s="781"/>
      <c r="L36" s="781"/>
      <c r="M36" s="781"/>
      <c r="N36" s="781"/>
      <c r="O36" s="781"/>
      <c r="P36" s="781"/>
      <c r="Q36" s="781"/>
      <c r="R36" s="781"/>
      <c r="S36" s="781"/>
      <c r="T36" s="781"/>
      <c r="U36" s="781"/>
      <c r="V36" s="781"/>
      <c r="W36" s="781"/>
      <c r="X36" s="787"/>
    </row>
    <row r="37" spans="2:24" ht="15.95" customHeight="1" x14ac:dyDescent="0.25">
      <c r="B37" s="677" t="s">
        <v>111</v>
      </c>
      <c r="C37" s="678"/>
      <c r="D37" s="678"/>
      <c r="E37" s="678"/>
      <c r="F37" s="678"/>
      <c r="G37" s="678"/>
      <c r="H37" s="678"/>
      <c r="I37" s="678"/>
      <c r="J37" s="678"/>
      <c r="K37" s="678"/>
      <c r="L37" s="678"/>
      <c r="M37" s="678"/>
      <c r="N37" s="678"/>
      <c r="O37" s="678"/>
      <c r="P37" s="256"/>
      <c r="Q37" s="728" t="s">
        <v>83</v>
      </c>
      <c r="R37" s="728"/>
      <c r="S37" s="728"/>
      <c r="T37" s="256"/>
      <c r="U37" s="728" t="s">
        <v>84</v>
      </c>
      <c r="V37" s="728"/>
      <c r="W37" s="728"/>
      <c r="X37" s="729"/>
    </row>
    <row r="38" spans="2:24" ht="15.95" customHeight="1" x14ac:dyDescent="0.25">
      <c r="B38" s="37" t="s">
        <v>112</v>
      </c>
      <c r="C38" s="257"/>
      <c r="D38" s="257"/>
      <c r="E38" s="257"/>
      <c r="F38" s="257"/>
      <c r="G38" s="257"/>
      <c r="H38" s="257"/>
      <c r="I38" s="257"/>
      <c r="J38" s="257"/>
      <c r="K38" s="257"/>
      <c r="L38" s="257"/>
      <c r="M38" s="5"/>
      <c r="N38" s="203"/>
      <c r="O38" s="258" t="s">
        <v>113</v>
      </c>
      <c r="P38" s="203"/>
      <c r="Q38" s="258" t="s">
        <v>114</v>
      </c>
      <c r="R38" s="203"/>
      <c r="S38" s="258" t="s">
        <v>115</v>
      </c>
      <c r="T38" s="5"/>
      <c r="U38" s="791"/>
      <c r="V38" s="791"/>
      <c r="W38" s="791"/>
      <c r="X38" s="792"/>
    </row>
    <row r="39" spans="2:24" ht="17.100000000000001" customHeight="1" x14ac:dyDescent="0.25">
      <c r="B39" s="788" t="s">
        <v>116</v>
      </c>
      <c r="C39" s="789"/>
      <c r="D39" s="789"/>
      <c r="E39" s="789"/>
      <c r="F39" s="789"/>
      <c r="G39" s="789"/>
      <c r="H39" s="789"/>
      <c r="I39" s="789"/>
      <c r="J39" s="789"/>
      <c r="K39" s="789"/>
      <c r="L39" s="789"/>
      <c r="M39" s="789"/>
      <c r="N39" s="789"/>
      <c r="O39" s="789"/>
      <c r="P39" s="789"/>
      <c r="Q39" s="789"/>
      <c r="R39" s="789"/>
      <c r="S39" s="789"/>
      <c r="T39" s="789"/>
      <c r="U39" s="789"/>
      <c r="V39" s="789"/>
      <c r="W39" s="789"/>
      <c r="X39" s="790"/>
    </row>
    <row r="40" spans="2:24" ht="17.100000000000001" customHeight="1" x14ac:dyDescent="0.25">
      <c r="B40" s="788"/>
      <c r="C40" s="789"/>
      <c r="D40" s="789"/>
      <c r="E40" s="789"/>
      <c r="F40" s="789"/>
      <c r="G40" s="789"/>
      <c r="H40" s="789"/>
      <c r="I40" s="789"/>
      <c r="J40" s="789"/>
      <c r="K40" s="789"/>
      <c r="L40" s="789"/>
      <c r="M40" s="789"/>
      <c r="N40" s="789"/>
      <c r="O40" s="789"/>
      <c r="P40" s="789"/>
      <c r="Q40" s="789"/>
      <c r="R40" s="789"/>
      <c r="S40" s="789"/>
      <c r="T40" s="789"/>
      <c r="U40" s="789"/>
      <c r="V40" s="789"/>
      <c r="W40" s="789"/>
      <c r="X40" s="790"/>
    </row>
    <row r="41" spans="2:24" ht="17.100000000000001" customHeight="1" x14ac:dyDescent="0.25">
      <c r="B41" s="788"/>
      <c r="C41" s="789"/>
      <c r="D41" s="789"/>
      <c r="E41" s="789"/>
      <c r="F41" s="789"/>
      <c r="G41" s="789"/>
      <c r="H41" s="789"/>
      <c r="I41" s="789"/>
      <c r="J41" s="789"/>
      <c r="K41" s="789"/>
      <c r="L41" s="789"/>
      <c r="M41" s="789"/>
      <c r="N41" s="789"/>
      <c r="O41" s="789"/>
      <c r="P41" s="789"/>
      <c r="Q41" s="789"/>
      <c r="R41" s="789"/>
      <c r="S41" s="789"/>
      <c r="T41" s="789"/>
      <c r="U41" s="789"/>
      <c r="V41" s="789"/>
      <c r="W41" s="789"/>
      <c r="X41" s="790"/>
    </row>
    <row r="42" spans="2:24" ht="17.100000000000001" customHeight="1" x14ac:dyDescent="0.25">
      <c r="B42" s="788"/>
      <c r="C42" s="789"/>
      <c r="D42" s="789"/>
      <c r="E42" s="789"/>
      <c r="F42" s="789"/>
      <c r="G42" s="789"/>
      <c r="H42" s="789"/>
      <c r="I42" s="789"/>
      <c r="J42" s="789"/>
      <c r="K42" s="789"/>
      <c r="L42" s="789"/>
      <c r="M42" s="789"/>
      <c r="N42" s="789"/>
      <c r="O42" s="789"/>
      <c r="P42" s="789"/>
      <c r="Q42" s="789"/>
      <c r="R42" s="789"/>
      <c r="S42" s="789"/>
      <c r="T42" s="789"/>
      <c r="U42" s="789"/>
      <c r="V42" s="789"/>
      <c r="W42" s="789"/>
      <c r="X42" s="790"/>
    </row>
    <row r="43" spans="2:24" ht="25.5" customHeight="1" x14ac:dyDescent="0.25">
      <c r="B43" s="788"/>
      <c r="C43" s="789"/>
      <c r="D43" s="789"/>
      <c r="E43" s="789"/>
      <c r="F43" s="789"/>
      <c r="G43" s="789"/>
      <c r="H43" s="789"/>
      <c r="I43" s="789"/>
      <c r="J43" s="789"/>
      <c r="K43" s="789"/>
      <c r="L43" s="789"/>
      <c r="M43" s="789"/>
      <c r="N43" s="789"/>
      <c r="O43" s="789"/>
      <c r="P43" s="789"/>
      <c r="Q43" s="789"/>
      <c r="R43" s="789"/>
      <c r="S43" s="789"/>
      <c r="T43" s="789"/>
      <c r="U43" s="789"/>
      <c r="V43" s="789"/>
      <c r="W43" s="789"/>
      <c r="X43" s="790"/>
    </row>
    <row r="44" spans="2:24" s="38" customFormat="1" ht="24.95" customHeight="1" x14ac:dyDescent="0.25">
      <c r="B44" s="759" t="s">
        <v>117</v>
      </c>
      <c r="C44" s="760"/>
      <c r="D44" s="760"/>
      <c r="E44" s="760"/>
      <c r="F44" s="760"/>
      <c r="G44" s="760"/>
      <c r="H44" s="760"/>
      <c r="I44" s="760"/>
      <c r="J44" s="760"/>
      <c r="K44" s="760"/>
      <c r="L44" s="760"/>
      <c r="M44" s="760"/>
      <c r="N44" s="760"/>
      <c r="O44" s="760"/>
      <c r="P44" s="760"/>
      <c r="Q44" s="760"/>
      <c r="R44" s="760"/>
      <c r="S44" s="760"/>
      <c r="T44" s="760"/>
      <c r="U44" s="760"/>
      <c r="V44" s="760"/>
      <c r="W44" s="760"/>
      <c r="X44" s="761"/>
    </row>
    <row r="45" spans="2:24" ht="15.95" customHeight="1" x14ac:dyDescent="0.25">
      <c r="B45" s="698" t="s">
        <v>118</v>
      </c>
      <c r="C45" s="699"/>
      <c r="D45" s="699"/>
      <c r="E45" s="699"/>
      <c r="F45" s="699"/>
      <c r="G45" s="699"/>
      <c r="H45" s="699"/>
      <c r="I45" s="699"/>
      <c r="J45" s="699"/>
      <c r="K45" s="699"/>
      <c r="L45" s="699"/>
      <c r="M45" s="699"/>
      <c r="N45" s="699"/>
      <c r="O45" s="699"/>
      <c r="P45" s="256"/>
      <c r="Q45" s="762" t="s">
        <v>83</v>
      </c>
      <c r="R45" s="762"/>
      <c r="S45" s="762"/>
      <c r="T45" s="256"/>
      <c r="U45" s="762" t="s">
        <v>84</v>
      </c>
      <c r="V45" s="762"/>
      <c r="W45" s="762"/>
      <c r="X45" s="763"/>
    </row>
    <row r="46" spans="2:24" ht="20.100000000000001" customHeight="1" x14ac:dyDescent="0.25">
      <c r="B46" s="203"/>
      <c r="C46" s="785" t="s">
        <v>119</v>
      </c>
      <c r="D46" s="785"/>
      <c r="E46" s="785"/>
      <c r="F46" s="785"/>
      <c r="G46" s="785"/>
      <c r="H46" s="785"/>
      <c r="I46" s="785"/>
      <c r="J46" s="785"/>
      <c r="K46" s="785"/>
      <c r="L46" s="785"/>
      <c r="M46" s="785"/>
      <c r="N46" s="785"/>
      <c r="O46" s="785"/>
      <c r="P46" s="785"/>
      <c r="Q46" s="785"/>
      <c r="R46" s="785"/>
      <c r="S46" s="785"/>
      <c r="T46" s="785"/>
      <c r="U46" s="785"/>
      <c r="V46" s="785"/>
      <c r="W46" s="785"/>
      <c r="X46" s="786"/>
    </row>
    <row r="47" spans="2:24" ht="20.100000000000001" customHeight="1" x14ac:dyDescent="0.25">
      <c r="B47" s="780" t="s">
        <v>120</v>
      </c>
      <c r="C47" s="781"/>
      <c r="D47" s="782"/>
      <c r="E47" s="782"/>
      <c r="F47" s="782"/>
      <c r="G47" s="782"/>
      <c r="H47" s="782"/>
      <c r="I47" s="782"/>
      <c r="J47" s="782"/>
      <c r="K47" s="782"/>
      <c r="L47" s="782"/>
      <c r="M47" s="782"/>
      <c r="N47" s="782"/>
      <c r="O47" s="782"/>
      <c r="P47" s="782"/>
      <c r="Q47" s="782"/>
      <c r="R47" s="782"/>
      <c r="S47" s="782"/>
      <c r="T47" s="782"/>
      <c r="U47" s="782"/>
      <c r="V47" s="782"/>
      <c r="W47" s="782"/>
      <c r="X47" s="783"/>
    </row>
    <row r="48" spans="2:24" ht="20.100000000000001" customHeight="1" x14ac:dyDescent="0.25">
      <c r="B48" s="203"/>
      <c r="C48" s="778" t="s">
        <v>121</v>
      </c>
      <c r="D48" s="778"/>
      <c r="E48" s="778"/>
      <c r="F48" s="778"/>
      <c r="G48" s="778"/>
      <c r="H48" s="778"/>
      <c r="I48" s="778"/>
      <c r="J48" s="778"/>
      <c r="K48" s="778"/>
      <c r="L48" s="778"/>
      <c r="M48" s="778"/>
      <c r="N48" s="778"/>
      <c r="O48" s="778"/>
      <c r="P48" s="778"/>
      <c r="Q48" s="778"/>
      <c r="R48" s="778"/>
      <c r="S48" s="778"/>
      <c r="T48" s="778"/>
      <c r="U48" s="778"/>
      <c r="V48" s="778"/>
      <c r="W48" s="778"/>
      <c r="X48" s="779"/>
    </row>
    <row r="49" spans="2:24" ht="20.100000000000001" customHeight="1" x14ac:dyDescent="0.25">
      <c r="B49" s="780" t="s">
        <v>120</v>
      </c>
      <c r="C49" s="781"/>
      <c r="D49" s="782"/>
      <c r="E49" s="782"/>
      <c r="F49" s="782"/>
      <c r="G49" s="782"/>
      <c r="H49" s="782"/>
      <c r="I49" s="782"/>
      <c r="J49" s="782"/>
      <c r="K49" s="782"/>
      <c r="L49" s="782"/>
      <c r="M49" s="782"/>
      <c r="N49" s="782"/>
      <c r="O49" s="782"/>
      <c r="P49" s="782"/>
      <c r="Q49" s="782"/>
      <c r="R49" s="782"/>
      <c r="S49" s="782"/>
      <c r="T49" s="782"/>
      <c r="U49" s="782"/>
      <c r="V49" s="782"/>
      <c r="W49" s="782"/>
      <c r="X49" s="783"/>
    </row>
    <row r="50" spans="2:24" ht="20.100000000000001" customHeight="1" x14ac:dyDescent="0.25">
      <c r="B50" s="203"/>
      <c r="C50" s="778" t="s">
        <v>122</v>
      </c>
      <c r="D50" s="778"/>
      <c r="E50" s="778"/>
      <c r="F50" s="778"/>
      <c r="G50" s="778"/>
      <c r="H50" s="778"/>
      <c r="I50" s="778"/>
      <c r="J50" s="778"/>
      <c r="K50" s="778"/>
      <c r="L50" s="778"/>
      <c r="M50" s="778"/>
      <c r="N50" s="778"/>
      <c r="O50" s="778"/>
      <c r="P50" s="778"/>
      <c r="Q50" s="778"/>
      <c r="R50" s="778"/>
      <c r="S50" s="778"/>
      <c r="T50" s="778"/>
      <c r="U50" s="778"/>
      <c r="V50" s="778"/>
      <c r="W50" s="778"/>
      <c r="X50" s="779"/>
    </row>
    <row r="51" spans="2:24" ht="20.100000000000001" customHeight="1" x14ac:dyDescent="0.25">
      <c r="B51" s="784" t="s">
        <v>120</v>
      </c>
      <c r="C51" s="781"/>
      <c r="D51" s="782"/>
      <c r="E51" s="782"/>
      <c r="F51" s="782"/>
      <c r="G51" s="782"/>
      <c r="H51" s="782"/>
      <c r="I51" s="782"/>
      <c r="J51" s="782"/>
      <c r="K51" s="782"/>
      <c r="L51" s="782"/>
      <c r="M51" s="782"/>
      <c r="N51" s="782"/>
      <c r="O51" s="782"/>
      <c r="P51" s="782"/>
      <c r="Q51" s="782"/>
      <c r="R51" s="782"/>
      <c r="S51" s="782"/>
      <c r="T51" s="782"/>
      <c r="U51" s="782"/>
      <c r="V51" s="782"/>
      <c r="W51" s="782"/>
      <c r="X51" s="783"/>
    </row>
    <row r="52" spans="2:24" ht="24.95" customHeight="1" x14ac:dyDescent="0.25">
      <c r="B52" s="765" t="s">
        <v>123</v>
      </c>
      <c r="C52" s="766"/>
      <c r="D52" s="766"/>
      <c r="E52" s="766"/>
      <c r="F52" s="766"/>
      <c r="G52" s="766"/>
      <c r="H52" s="766"/>
      <c r="I52" s="766"/>
      <c r="J52" s="766"/>
      <c r="K52" s="766"/>
      <c r="L52" s="766"/>
      <c r="M52" s="766"/>
      <c r="N52" s="766"/>
      <c r="O52" s="766"/>
      <c r="P52" s="766"/>
      <c r="Q52" s="766"/>
      <c r="R52" s="766"/>
      <c r="S52" s="766"/>
      <c r="T52" s="766"/>
      <c r="U52" s="766"/>
      <c r="V52" s="766"/>
      <c r="W52" s="766"/>
      <c r="X52" s="767"/>
    </row>
    <row r="53" spans="2:24" ht="15.95" customHeight="1" x14ac:dyDescent="0.25">
      <c r="B53" s="677" t="s">
        <v>124</v>
      </c>
      <c r="C53" s="678"/>
      <c r="D53" s="678"/>
      <c r="E53" s="678"/>
      <c r="F53" s="678"/>
      <c r="G53" s="678"/>
      <c r="H53" s="678"/>
      <c r="I53" s="678"/>
      <c r="J53" s="678"/>
      <c r="K53" s="678"/>
      <c r="L53" s="678"/>
      <c r="M53" s="678"/>
      <c r="N53" s="678"/>
      <c r="O53" s="678"/>
      <c r="P53" s="256"/>
      <c r="Q53" s="728" t="s">
        <v>83</v>
      </c>
      <c r="R53" s="728"/>
      <c r="S53" s="728"/>
      <c r="T53" s="256"/>
      <c r="U53" s="728" t="s">
        <v>84</v>
      </c>
      <c r="V53" s="728"/>
      <c r="W53" s="728"/>
      <c r="X53" s="729"/>
    </row>
    <row r="54" spans="2:24" ht="24.95" customHeight="1" x14ac:dyDescent="0.25">
      <c r="B54" s="203"/>
      <c r="C54" s="768" t="s">
        <v>125</v>
      </c>
      <c r="D54" s="768"/>
      <c r="E54" s="768"/>
      <c r="F54" s="768"/>
      <c r="G54" s="768"/>
      <c r="H54" s="768"/>
      <c r="I54" s="768"/>
      <c r="J54" s="768"/>
      <c r="K54" s="768"/>
      <c r="L54" s="768"/>
      <c r="M54" s="768"/>
      <c r="N54" s="768"/>
      <c r="O54" s="768"/>
      <c r="P54" s="768"/>
      <c r="Q54" s="768"/>
      <c r="R54" s="768"/>
      <c r="S54" s="768"/>
      <c r="T54" s="768"/>
      <c r="U54" s="768"/>
      <c r="V54" s="768"/>
      <c r="W54" s="768"/>
      <c r="X54" s="769"/>
    </row>
    <row r="55" spans="2:24" ht="16.149999999999999" customHeight="1" x14ac:dyDescent="0.25">
      <c r="B55" s="770" t="s">
        <v>126</v>
      </c>
      <c r="C55" s="771"/>
      <c r="D55" s="771"/>
      <c r="E55" s="771"/>
      <c r="F55" s="771"/>
      <c r="G55" s="771"/>
      <c r="H55" s="771"/>
      <c r="I55" s="771"/>
      <c r="J55" s="771"/>
      <c r="K55" s="771"/>
      <c r="L55" s="771"/>
      <c r="M55" s="771"/>
      <c r="N55" s="771"/>
      <c r="O55" s="771"/>
      <c r="P55" s="771"/>
      <c r="Q55" s="771"/>
      <c r="R55" s="771"/>
      <c r="S55" s="771"/>
      <c r="T55" s="771"/>
      <c r="U55" s="771"/>
      <c r="V55" s="771"/>
      <c r="W55" s="771"/>
      <c r="X55" s="772"/>
    </row>
    <row r="56" spans="2:24" ht="16.149999999999999" customHeight="1" x14ac:dyDescent="0.25">
      <c r="B56" s="773"/>
      <c r="C56" s="774"/>
      <c r="D56" s="774"/>
      <c r="E56" s="774"/>
      <c r="F56" s="774"/>
      <c r="G56" s="774"/>
      <c r="H56" s="774"/>
      <c r="I56" s="774"/>
      <c r="J56" s="774"/>
      <c r="K56" s="774"/>
      <c r="L56" s="774"/>
      <c r="M56" s="774"/>
      <c r="N56" s="774"/>
      <c r="O56" s="774"/>
      <c r="P56" s="774"/>
      <c r="Q56" s="774"/>
      <c r="R56" s="774"/>
      <c r="S56" s="774"/>
      <c r="T56" s="774"/>
      <c r="U56" s="774"/>
      <c r="V56" s="774"/>
      <c r="W56" s="774"/>
      <c r="X56" s="775"/>
    </row>
    <row r="57" spans="2:24" ht="16.149999999999999" customHeight="1" x14ac:dyDescent="0.25">
      <c r="B57" s="773"/>
      <c r="C57" s="774"/>
      <c r="D57" s="774"/>
      <c r="E57" s="774"/>
      <c r="F57" s="774"/>
      <c r="G57" s="774"/>
      <c r="H57" s="774"/>
      <c r="I57" s="774"/>
      <c r="J57" s="774"/>
      <c r="K57" s="774"/>
      <c r="L57" s="774"/>
      <c r="M57" s="774"/>
      <c r="N57" s="774"/>
      <c r="O57" s="774"/>
      <c r="P57" s="774"/>
      <c r="Q57" s="774"/>
      <c r="R57" s="774"/>
      <c r="S57" s="774"/>
      <c r="T57" s="774"/>
      <c r="U57" s="774"/>
      <c r="V57" s="774"/>
      <c r="W57" s="774"/>
      <c r="X57" s="775"/>
    </row>
    <row r="58" spans="2:24" ht="16.149999999999999" customHeight="1" x14ac:dyDescent="0.25">
      <c r="B58" s="773"/>
      <c r="C58" s="774"/>
      <c r="D58" s="774"/>
      <c r="E58" s="774"/>
      <c r="F58" s="774"/>
      <c r="G58" s="774"/>
      <c r="H58" s="774"/>
      <c r="I58" s="774"/>
      <c r="J58" s="774"/>
      <c r="K58" s="774"/>
      <c r="L58" s="774"/>
      <c r="M58" s="774"/>
      <c r="N58" s="774"/>
      <c r="O58" s="774"/>
      <c r="P58" s="774"/>
      <c r="Q58" s="774"/>
      <c r="R58" s="774"/>
      <c r="S58" s="774"/>
      <c r="T58" s="774"/>
      <c r="U58" s="774"/>
      <c r="V58" s="774"/>
      <c r="W58" s="774"/>
      <c r="X58" s="775"/>
    </row>
    <row r="59" spans="2:24" ht="16.149999999999999" customHeight="1" x14ac:dyDescent="0.25">
      <c r="B59" s="773"/>
      <c r="C59" s="776"/>
      <c r="D59" s="776"/>
      <c r="E59" s="776"/>
      <c r="F59" s="776"/>
      <c r="G59" s="776"/>
      <c r="H59" s="776"/>
      <c r="I59" s="776"/>
      <c r="J59" s="776"/>
      <c r="K59" s="776"/>
      <c r="L59" s="776"/>
      <c r="M59" s="776"/>
      <c r="N59" s="776"/>
      <c r="O59" s="776"/>
      <c r="P59" s="774"/>
      <c r="Q59" s="776"/>
      <c r="R59" s="776"/>
      <c r="S59" s="776"/>
      <c r="T59" s="776"/>
      <c r="U59" s="776"/>
      <c r="V59" s="776"/>
      <c r="W59" s="776"/>
      <c r="X59" s="777"/>
    </row>
    <row r="60" spans="2:24" ht="20.100000000000001" customHeight="1" x14ac:dyDescent="0.25">
      <c r="B60" s="203"/>
      <c r="C60" s="757" t="s">
        <v>127</v>
      </c>
      <c r="D60" s="757"/>
      <c r="E60" s="757"/>
      <c r="F60" s="757"/>
      <c r="G60" s="757"/>
      <c r="H60" s="757"/>
      <c r="I60" s="757"/>
      <c r="J60" s="757"/>
      <c r="K60" s="757"/>
      <c r="L60" s="757"/>
      <c r="M60" s="757"/>
      <c r="N60" s="757"/>
      <c r="O60" s="757"/>
      <c r="P60" s="203"/>
      <c r="Q60" s="757" t="s">
        <v>128</v>
      </c>
      <c r="R60" s="757"/>
      <c r="S60" s="757"/>
      <c r="T60" s="757"/>
      <c r="U60" s="757"/>
      <c r="V60" s="757"/>
      <c r="W60" s="757"/>
      <c r="X60" s="758"/>
    </row>
    <row r="61" spans="2:24" ht="24.95" customHeight="1" x14ac:dyDescent="0.25">
      <c r="B61" s="759" t="s">
        <v>117</v>
      </c>
      <c r="C61" s="760"/>
      <c r="D61" s="760"/>
      <c r="E61" s="760"/>
      <c r="F61" s="760"/>
      <c r="G61" s="760"/>
      <c r="H61" s="760"/>
      <c r="I61" s="760"/>
      <c r="J61" s="760"/>
      <c r="K61" s="760"/>
      <c r="L61" s="760"/>
      <c r="M61" s="760"/>
      <c r="N61" s="760"/>
      <c r="O61" s="760"/>
      <c r="P61" s="760"/>
      <c r="Q61" s="760"/>
      <c r="R61" s="760"/>
      <c r="S61" s="760"/>
      <c r="T61" s="760"/>
      <c r="U61" s="760"/>
      <c r="V61" s="760"/>
      <c r="W61" s="760"/>
      <c r="X61" s="761"/>
    </row>
    <row r="62" spans="2:24" ht="15.95" customHeight="1" x14ac:dyDescent="0.25">
      <c r="B62" s="698" t="s">
        <v>129</v>
      </c>
      <c r="C62" s="699"/>
      <c r="D62" s="699"/>
      <c r="E62" s="699"/>
      <c r="F62" s="699"/>
      <c r="G62" s="699"/>
      <c r="H62" s="699"/>
      <c r="I62" s="699"/>
      <c r="J62" s="699"/>
      <c r="K62" s="699"/>
      <c r="L62" s="699"/>
      <c r="M62" s="699"/>
      <c r="N62" s="699"/>
      <c r="O62" s="699"/>
      <c r="P62" s="113"/>
      <c r="Q62" s="762" t="s">
        <v>83</v>
      </c>
      <c r="R62" s="762"/>
      <c r="S62" s="762"/>
      <c r="T62" s="113"/>
      <c r="U62" s="762" t="s">
        <v>84</v>
      </c>
      <c r="V62" s="762"/>
      <c r="W62" s="762"/>
      <c r="X62" s="763"/>
    </row>
    <row r="63" spans="2:24" ht="20.100000000000001" customHeight="1" x14ac:dyDescent="0.25">
      <c r="B63" s="745" t="s">
        <v>130</v>
      </c>
      <c r="C63" s="746"/>
      <c r="D63" s="746"/>
      <c r="E63" s="746"/>
      <c r="F63" s="746"/>
      <c r="G63" s="746"/>
      <c r="H63" s="746"/>
      <c r="I63" s="746"/>
      <c r="J63" s="746"/>
      <c r="K63" s="746"/>
      <c r="L63" s="746"/>
      <c r="M63" s="746"/>
      <c r="N63" s="746"/>
      <c r="O63" s="746"/>
      <c r="P63" s="746"/>
      <c r="Q63" s="746"/>
      <c r="R63" s="746"/>
      <c r="S63" s="746"/>
      <c r="T63" s="746"/>
      <c r="U63" s="746"/>
      <c r="V63" s="746"/>
      <c r="W63" s="746"/>
      <c r="X63" s="747"/>
    </row>
    <row r="64" spans="2:24" ht="20.100000000000001" customHeight="1" x14ac:dyDescent="0.25">
      <c r="B64" s="745"/>
      <c r="C64" s="746"/>
      <c r="D64" s="746"/>
      <c r="E64" s="746"/>
      <c r="F64" s="746"/>
      <c r="G64" s="746"/>
      <c r="H64" s="746"/>
      <c r="I64" s="746"/>
      <c r="J64" s="746"/>
      <c r="K64" s="746"/>
      <c r="L64" s="746"/>
      <c r="M64" s="746"/>
      <c r="N64" s="746"/>
      <c r="O64" s="746"/>
      <c r="P64" s="746"/>
      <c r="Q64" s="746"/>
      <c r="R64" s="746"/>
      <c r="S64" s="746"/>
      <c r="T64" s="746"/>
      <c r="U64" s="746"/>
      <c r="V64" s="746"/>
      <c r="W64" s="746"/>
      <c r="X64" s="747"/>
    </row>
    <row r="65" spans="2:24" ht="24" customHeight="1" x14ac:dyDescent="0.25">
      <c r="B65" s="203"/>
      <c r="C65" s="748" t="s">
        <v>131</v>
      </c>
      <c r="D65" s="749"/>
      <c r="E65" s="749"/>
      <c r="F65" s="749"/>
      <c r="G65" s="749"/>
      <c r="H65" s="749"/>
      <c r="I65" s="749"/>
      <c r="J65" s="749"/>
      <c r="K65" s="749"/>
      <c r="L65" s="749"/>
      <c r="M65" s="749"/>
      <c r="N65" s="749"/>
      <c r="O65" s="749"/>
      <c r="P65" s="749"/>
      <c r="Q65" s="749"/>
      <c r="R65" s="749"/>
      <c r="S65" s="749"/>
      <c r="T65" s="749"/>
      <c r="U65" s="749"/>
      <c r="V65" s="749"/>
      <c r="W65" s="749"/>
      <c r="X65" s="750"/>
    </row>
    <row r="66" spans="2:24" ht="24" customHeight="1" x14ac:dyDescent="0.25">
      <c r="B66" s="116"/>
      <c r="C66" s="751" t="s">
        <v>132</v>
      </c>
      <c r="D66" s="751"/>
      <c r="E66" s="751"/>
      <c r="F66" s="751"/>
      <c r="G66" s="751"/>
      <c r="H66" s="751"/>
      <c r="I66" s="751"/>
      <c r="J66" s="751"/>
      <c r="K66" s="751"/>
      <c r="L66" s="751"/>
      <c r="M66" s="751"/>
      <c r="N66" s="751"/>
      <c r="O66" s="751"/>
      <c r="P66" s="751"/>
      <c r="Q66" s="751"/>
      <c r="R66" s="751"/>
      <c r="S66" s="751"/>
      <c r="T66" s="751"/>
      <c r="U66" s="751"/>
      <c r="V66" s="751"/>
      <c r="W66" s="751"/>
      <c r="X66" s="751"/>
    </row>
    <row r="67" spans="2:24" ht="45" customHeight="1" x14ac:dyDescent="0.25">
      <c r="B67" s="203"/>
      <c r="C67" s="749" t="s">
        <v>133</v>
      </c>
      <c r="D67" s="749"/>
      <c r="E67" s="749"/>
      <c r="F67" s="749"/>
      <c r="G67" s="749"/>
      <c r="H67" s="749"/>
      <c r="I67" s="749"/>
      <c r="J67" s="749"/>
      <c r="K67" s="749"/>
      <c r="L67" s="749"/>
      <c r="M67" s="749"/>
      <c r="N67" s="749"/>
      <c r="O67" s="749"/>
      <c r="P67" s="749"/>
      <c r="Q67" s="749"/>
      <c r="R67" s="749"/>
      <c r="S67" s="749"/>
      <c r="T67" s="749"/>
      <c r="U67" s="749"/>
      <c r="V67" s="749"/>
      <c r="W67" s="749"/>
      <c r="X67" s="750"/>
    </row>
    <row r="68" spans="2:24" ht="35.1" customHeight="1" x14ac:dyDescent="0.25">
      <c r="B68" s="203"/>
      <c r="C68" s="752" t="s">
        <v>134</v>
      </c>
      <c r="D68" s="752"/>
      <c r="E68" s="752"/>
      <c r="F68" s="752"/>
      <c r="G68" s="752"/>
      <c r="H68" s="752"/>
      <c r="I68" s="752"/>
      <c r="J68" s="752"/>
      <c r="K68" s="752"/>
      <c r="L68" s="752"/>
      <c r="M68" s="752"/>
      <c r="N68" s="752"/>
      <c r="O68" s="752"/>
      <c r="P68" s="752"/>
      <c r="Q68" s="752"/>
      <c r="R68" s="752"/>
      <c r="S68" s="752"/>
      <c r="T68" s="752"/>
      <c r="U68" s="752"/>
      <c r="V68" s="752"/>
      <c r="W68" s="752"/>
      <c r="X68" s="753"/>
    </row>
    <row r="69" spans="2:24" ht="19.5" hidden="1" customHeight="1" x14ac:dyDescent="0.25">
      <c r="B69" s="36"/>
      <c r="C69" s="36"/>
      <c r="D69" s="36"/>
      <c r="E69" s="36"/>
      <c r="F69" s="36"/>
      <c r="G69" s="36"/>
      <c r="H69" s="36"/>
      <c r="I69" s="36"/>
      <c r="J69" s="36"/>
      <c r="K69" s="36"/>
      <c r="L69" s="36"/>
      <c r="M69" s="36"/>
      <c r="N69" s="36"/>
      <c r="O69" s="36"/>
      <c r="P69" s="36"/>
      <c r="Q69" s="36"/>
      <c r="R69" s="36"/>
      <c r="S69" s="36"/>
      <c r="T69" s="36"/>
      <c r="U69" s="36"/>
      <c r="V69" s="36"/>
      <c r="W69" s="36"/>
      <c r="X69" s="36"/>
    </row>
    <row r="70" spans="2:24" ht="3" hidden="1" customHeight="1"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row>
    <row r="71" spans="2:24" ht="5.25" customHeight="1" x14ac:dyDescent="0.25">
      <c r="B71" s="764"/>
      <c r="C71" s="764"/>
      <c r="D71" s="764"/>
      <c r="E71" s="764"/>
      <c r="F71" s="764"/>
      <c r="G71" s="764"/>
      <c r="H71" s="764"/>
      <c r="I71" s="764"/>
      <c r="J71" s="764"/>
      <c r="K71" s="764"/>
      <c r="L71" s="764"/>
      <c r="M71" s="764"/>
      <c r="N71" s="764"/>
      <c r="O71" s="764"/>
      <c r="P71" s="764"/>
      <c r="Q71" s="764"/>
      <c r="R71" s="764"/>
      <c r="S71" s="764"/>
      <c r="T71" s="764"/>
      <c r="U71" s="764"/>
      <c r="V71" s="764"/>
      <c r="W71" s="764"/>
      <c r="X71" s="764"/>
    </row>
    <row r="72" spans="2:24" ht="21.95" customHeight="1" x14ac:dyDescent="0.25">
      <c r="B72" s="754" t="s">
        <v>506</v>
      </c>
      <c r="C72" s="755"/>
      <c r="D72" s="755"/>
      <c r="E72" s="755"/>
      <c r="F72" s="755"/>
      <c r="G72" s="755"/>
      <c r="H72" s="755"/>
      <c r="I72" s="755"/>
      <c r="J72" s="755"/>
      <c r="K72" s="755"/>
      <c r="L72" s="755"/>
      <c r="M72" s="755"/>
      <c r="N72" s="755"/>
      <c r="O72" s="755"/>
      <c r="P72" s="755"/>
      <c r="Q72" s="755"/>
      <c r="R72" s="755"/>
      <c r="S72" s="755"/>
      <c r="T72" s="755"/>
      <c r="U72" s="755"/>
      <c r="V72" s="755"/>
      <c r="W72" s="755"/>
      <c r="X72" s="756"/>
    </row>
    <row r="73" spans="2:24" ht="15.95" customHeight="1" x14ac:dyDescent="0.25">
      <c r="B73" s="677" t="s">
        <v>135</v>
      </c>
      <c r="C73" s="678"/>
      <c r="D73" s="678"/>
      <c r="E73" s="678"/>
      <c r="F73" s="678"/>
      <c r="G73" s="678"/>
      <c r="H73" s="678"/>
      <c r="I73" s="678"/>
      <c r="J73" s="678"/>
      <c r="K73" s="678"/>
      <c r="L73" s="678"/>
      <c r="M73" s="678"/>
      <c r="N73" s="678"/>
      <c r="O73" s="678"/>
      <c r="P73" s="256"/>
      <c r="Q73" s="728" t="s">
        <v>83</v>
      </c>
      <c r="R73" s="728"/>
      <c r="S73" s="728"/>
      <c r="T73" s="256"/>
      <c r="U73" s="728" t="s">
        <v>84</v>
      </c>
      <c r="V73" s="728"/>
      <c r="W73" s="728"/>
      <c r="X73" s="729"/>
    </row>
    <row r="74" spans="2:24" ht="20.100000000000001" customHeight="1" x14ac:dyDescent="0.25">
      <c r="B74" s="730" t="s">
        <v>136</v>
      </c>
      <c r="C74" s="731"/>
      <c r="D74" s="731"/>
      <c r="E74" s="731"/>
      <c r="F74" s="731"/>
      <c r="G74" s="731"/>
      <c r="H74" s="731"/>
      <c r="I74" s="731"/>
      <c r="J74" s="731"/>
      <c r="K74" s="731"/>
      <c r="L74" s="731"/>
      <c r="M74" s="731"/>
      <c r="N74" s="731"/>
      <c r="O74" s="731"/>
      <c r="P74" s="731"/>
      <c r="Q74" s="731"/>
      <c r="R74" s="731"/>
      <c r="S74" s="731"/>
      <c r="T74" s="731"/>
      <c r="U74" s="731"/>
      <c r="V74" s="731"/>
      <c r="W74" s="731"/>
      <c r="X74" s="732"/>
    </row>
    <row r="75" spans="2:24" ht="20.100000000000001" customHeight="1" x14ac:dyDescent="0.25">
      <c r="B75" s="730"/>
      <c r="C75" s="731"/>
      <c r="D75" s="731"/>
      <c r="E75" s="731"/>
      <c r="F75" s="731"/>
      <c r="G75" s="731"/>
      <c r="H75" s="731"/>
      <c r="I75" s="731"/>
      <c r="J75" s="731"/>
      <c r="K75" s="731"/>
      <c r="L75" s="731"/>
      <c r="M75" s="731"/>
      <c r="N75" s="731"/>
      <c r="O75" s="731"/>
      <c r="P75" s="731"/>
      <c r="Q75" s="731"/>
      <c r="R75" s="731"/>
      <c r="S75" s="731"/>
      <c r="T75" s="731"/>
      <c r="U75" s="731"/>
      <c r="V75" s="731"/>
      <c r="W75" s="731"/>
      <c r="X75" s="732"/>
    </row>
    <row r="76" spans="2:24" ht="20.100000000000001" customHeight="1" x14ac:dyDescent="0.25">
      <c r="B76" s="730"/>
      <c r="C76" s="731"/>
      <c r="D76" s="731"/>
      <c r="E76" s="731"/>
      <c r="F76" s="731"/>
      <c r="G76" s="731"/>
      <c r="H76" s="731"/>
      <c r="I76" s="731"/>
      <c r="J76" s="731"/>
      <c r="K76" s="731"/>
      <c r="L76" s="731"/>
      <c r="M76" s="731"/>
      <c r="N76" s="731"/>
      <c r="O76" s="731"/>
      <c r="P76" s="731"/>
      <c r="Q76" s="731"/>
      <c r="R76" s="731"/>
      <c r="S76" s="731"/>
      <c r="T76" s="731"/>
      <c r="U76" s="731"/>
      <c r="V76" s="731"/>
      <c r="W76" s="731"/>
      <c r="X76" s="732"/>
    </row>
    <row r="77" spans="2:24" ht="20.100000000000001" customHeight="1" x14ac:dyDescent="0.25">
      <c r="B77" s="733"/>
      <c r="C77" s="734"/>
      <c r="D77" s="734"/>
      <c r="E77" s="734"/>
      <c r="F77" s="734"/>
      <c r="G77" s="734"/>
      <c r="H77" s="734"/>
      <c r="I77" s="734"/>
      <c r="J77" s="734"/>
      <c r="K77" s="734"/>
      <c r="L77" s="734"/>
      <c r="M77" s="734"/>
      <c r="N77" s="734"/>
      <c r="O77" s="734"/>
      <c r="P77" s="734"/>
      <c r="Q77" s="734"/>
      <c r="R77" s="734"/>
      <c r="S77" s="734"/>
      <c r="T77" s="734"/>
      <c r="U77" s="734"/>
      <c r="V77" s="734"/>
      <c r="W77" s="734"/>
      <c r="X77" s="735"/>
    </row>
    <row r="78" spans="2:24" ht="5.25" customHeight="1" x14ac:dyDescent="0.25">
      <c r="B78" s="504" t="s">
        <v>137</v>
      </c>
      <c r="C78" s="504"/>
      <c r="D78" s="504"/>
      <c r="E78" s="504"/>
      <c r="F78" s="504"/>
      <c r="G78" s="504"/>
      <c r="H78" s="504"/>
      <c r="I78" s="504"/>
      <c r="J78" s="504"/>
      <c r="K78" s="504"/>
      <c r="L78" s="504"/>
      <c r="M78" s="504"/>
      <c r="N78" s="504"/>
      <c r="O78" s="504"/>
      <c r="P78" s="504"/>
      <c r="Q78" s="504"/>
      <c r="R78" s="504"/>
      <c r="S78" s="504"/>
      <c r="T78" s="504"/>
      <c r="U78" s="504"/>
      <c r="V78" s="504"/>
      <c r="W78" s="504"/>
      <c r="X78" s="504"/>
    </row>
    <row r="79" spans="2:24" ht="60" customHeight="1" x14ac:dyDescent="0.25">
      <c r="B79" s="115"/>
      <c r="C79" s="736" t="s">
        <v>138</v>
      </c>
      <c r="D79" s="737"/>
      <c r="E79" s="737"/>
      <c r="F79" s="737"/>
      <c r="G79" s="737"/>
      <c r="H79" s="737"/>
      <c r="I79" s="737"/>
      <c r="J79" s="737"/>
      <c r="K79" s="737"/>
      <c r="L79" s="737"/>
      <c r="M79" s="737"/>
      <c r="N79" s="737"/>
      <c r="O79" s="737"/>
      <c r="P79" s="737"/>
      <c r="Q79" s="737"/>
      <c r="R79" s="737"/>
      <c r="S79" s="737"/>
      <c r="T79" s="737"/>
      <c r="U79" s="737"/>
      <c r="V79" s="737"/>
      <c r="W79" s="737"/>
      <c r="X79" s="737"/>
    </row>
    <row r="80" spans="2:24" ht="36" customHeight="1" x14ac:dyDescent="0.3">
      <c r="B80" s="740" t="s">
        <v>380</v>
      </c>
      <c r="C80" s="740"/>
      <c r="D80" s="740"/>
      <c r="E80" s="743"/>
      <c r="F80" s="743"/>
      <c r="G80" s="743"/>
      <c r="H80" s="743"/>
      <c r="I80" s="743"/>
      <c r="J80" s="743"/>
      <c r="K80" s="742" t="s">
        <v>53</v>
      </c>
      <c r="L80" s="742"/>
      <c r="M80" s="742"/>
      <c r="N80" s="741"/>
      <c r="O80" s="741"/>
      <c r="P80" s="741"/>
      <c r="Q80" s="741"/>
      <c r="R80" s="741"/>
      <c r="S80" s="741"/>
      <c r="T80" s="722" t="s">
        <v>36</v>
      </c>
      <c r="U80" s="722"/>
      <c r="V80" s="738"/>
      <c r="W80" s="738"/>
      <c r="X80" s="738"/>
    </row>
    <row r="81" spans="2:24" ht="36" customHeight="1" x14ac:dyDescent="0.3">
      <c r="B81" s="720" t="s">
        <v>35</v>
      </c>
      <c r="C81" s="720"/>
      <c r="D81" s="720"/>
      <c r="E81" s="720"/>
      <c r="F81" s="720"/>
      <c r="G81" s="721"/>
      <c r="H81" s="721"/>
      <c r="I81" s="721"/>
      <c r="J81" s="721"/>
      <c r="K81" s="721"/>
      <c r="L81" s="721"/>
      <c r="M81" s="721"/>
      <c r="N81" s="721"/>
      <c r="O81" s="721"/>
      <c r="P81" s="721"/>
      <c r="Q81" s="721"/>
      <c r="R81" s="721"/>
      <c r="S81" s="721"/>
      <c r="T81" s="722" t="s">
        <v>36</v>
      </c>
      <c r="U81" s="722"/>
      <c r="V81" s="723"/>
      <c r="W81" s="723"/>
      <c r="X81" s="723"/>
    </row>
    <row r="82" spans="2:24" ht="5.25" customHeight="1" x14ac:dyDescent="0.3">
      <c r="B82" s="739"/>
      <c r="C82" s="739"/>
      <c r="D82" s="739"/>
      <c r="E82" s="739"/>
      <c r="F82" s="739"/>
      <c r="G82" s="739"/>
      <c r="H82" s="739"/>
      <c r="I82" s="739"/>
      <c r="J82" s="739"/>
      <c r="K82" s="739"/>
      <c r="L82" s="739"/>
      <c r="M82" s="739"/>
      <c r="N82" s="739"/>
      <c r="O82" s="739"/>
      <c r="P82" s="739"/>
      <c r="Q82" s="739"/>
      <c r="R82" s="739"/>
      <c r="S82" s="739"/>
      <c r="T82" s="739"/>
      <c r="U82" s="739"/>
      <c r="V82" s="739"/>
      <c r="W82" s="739"/>
      <c r="X82" s="739"/>
    </row>
    <row r="83" spans="2:24" ht="54.95" customHeight="1" x14ac:dyDescent="0.25">
      <c r="B83" s="724" t="s">
        <v>139</v>
      </c>
      <c r="C83" s="724"/>
      <c r="D83" s="724"/>
      <c r="E83" s="724"/>
      <c r="F83" s="724"/>
      <c r="G83" s="724"/>
      <c r="H83" s="724"/>
      <c r="I83" s="724"/>
      <c r="J83" s="724"/>
      <c r="K83" s="724"/>
      <c r="L83" s="724"/>
      <c r="M83" s="724"/>
      <c r="N83" s="724"/>
      <c r="O83" s="724"/>
      <c r="P83" s="724"/>
      <c r="Q83" s="724"/>
      <c r="R83" s="724"/>
      <c r="S83" s="724"/>
      <c r="T83" s="724"/>
      <c r="U83" s="724"/>
      <c r="V83" s="724"/>
      <c r="W83" s="724"/>
      <c r="X83" s="724"/>
    </row>
    <row r="84" spans="2:24" ht="5.25" customHeight="1" x14ac:dyDescent="0.25">
      <c r="B84" s="744"/>
      <c r="C84" s="744"/>
      <c r="D84" s="744"/>
      <c r="E84" s="744"/>
      <c r="F84" s="744"/>
      <c r="G84" s="744"/>
      <c r="H84" s="744"/>
      <c r="I84" s="744"/>
      <c r="J84" s="744"/>
      <c r="K84" s="744"/>
      <c r="L84" s="744"/>
      <c r="M84" s="744"/>
      <c r="N84" s="744"/>
      <c r="O84" s="744"/>
      <c r="P84" s="744"/>
      <c r="Q84" s="744"/>
      <c r="R84" s="744"/>
      <c r="S84" s="744"/>
      <c r="T84" s="744"/>
      <c r="U84" s="744"/>
      <c r="V84" s="744"/>
      <c r="W84" s="744"/>
      <c r="X84" s="744"/>
    </row>
    <row r="85" spans="2:24" ht="24" customHeight="1" x14ac:dyDescent="0.25">
      <c r="B85" s="725" t="s">
        <v>507</v>
      </c>
      <c r="C85" s="726"/>
      <c r="D85" s="726"/>
      <c r="E85" s="726"/>
      <c r="F85" s="726"/>
      <c r="G85" s="726"/>
      <c r="H85" s="726"/>
      <c r="I85" s="726"/>
      <c r="J85" s="726"/>
      <c r="K85" s="726"/>
      <c r="L85" s="726"/>
      <c r="M85" s="726"/>
      <c r="N85" s="726"/>
      <c r="O85" s="726"/>
      <c r="P85" s="726"/>
      <c r="Q85" s="726"/>
      <c r="R85" s="726"/>
      <c r="S85" s="726"/>
      <c r="T85" s="726"/>
      <c r="U85" s="726"/>
      <c r="V85" s="726"/>
      <c r="W85" s="726"/>
      <c r="X85" s="727"/>
    </row>
    <row r="86" spans="2:24" ht="15.95" customHeight="1" x14ac:dyDescent="0.25">
      <c r="B86" s="698" t="s">
        <v>140</v>
      </c>
      <c r="C86" s="699"/>
      <c r="D86" s="699"/>
      <c r="E86" s="699"/>
      <c r="F86" s="699"/>
      <c r="G86" s="699"/>
      <c r="H86" s="699"/>
      <c r="I86" s="699"/>
      <c r="J86" s="699"/>
      <c r="K86" s="699"/>
      <c r="L86" s="699"/>
      <c r="M86" s="699"/>
      <c r="N86" s="699"/>
      <c r="O86" s="699"/>
      <c r="P86" s="699"/>
      <c r="Q86" s="699"/>
      <c r="R86" s="699"/>
      <c r="S86" s="699"/>
      <c r="T86" s="699"/>
      <c r="U86" s="699"/>
      <c r="V86" s="699"/>
      <c r="W86" s="699"/>
      <c r="X86" s="700"/>
    </row>
    <row r="87" spans="2:24" ht="18" customHeight="1" x14ac:dyDescent="0.25">
      <c r="B87" s="704" t="s">
        <v>568</v>
      </c>
      <c r="C87" s="705"/>
      <c r="D87" s="705"/>
      <c r="E87" s="706"/>
      <c r="F87" s="706"/>
      <c r="G87" s="706"/>
      <c r="H87" s="706"/>
      <c r="I87" s="706"/>
      <c r="J87" s="706"/>
      <c r="K87" s="706"/>
      <c r="L87" s="706"/>
      <c r="M87" s="706"/>
      <c r="N87" s="706"/>
      <c r="O87" s="706"/>
      <c r="P87" s="706"/>
      <c r="Q87" s="706"/>
      <c r="R87" s="706"/>
      <c r="S87" s="706"/>
      <c r="T87" s="706"/>
      <c r="U87" s="706"/>
      <c r="V87" s="706"/>
      <c r="W87" s="706"/>
      <c r="X87" s="707"/>
    </row>
    <row r="88" spans="2:24" ht="1.9" customHeight="1" x14ac:dyDescent="0.25">
      <c r="B88" s="708"/>
      <c r="C88" s="709"/>
      <c r="D88" s="709"/>
      <c r="E88" s="709"/>
      <c r="F88" s="709"/>
      <c r="G88" s="709"/>
      <c r="H88" s="709"/>
      <c r="I88" s="709"/>
      <c r="J88" s="709"/>
      <c r="K88" s="709"/>
      <c r="L88" s="709"/>
      <c r="M88" s="709"/>
      <c r="N88" s="709"/>
      <c r="O88" s="709"/>
      <c r="P88" s="709"/>
      <c r="Q88" s="709"/>
      <c r="R88" s="709"/>
      <c r="S88" s="709"/>
      <c r="T88" s="709"/>
      <c r="U88" s="709"/>
      <c r="V88" s="709"/>
      <c r="W88" s="709"/>
      <c r="X88" s="710"/>
    </row>
    <row r="89" spans="2:24" ht="19.899999999999999" customHeight="1" x14ac:dyDescent="0.25">
      <c r="B89" s="287"/>
      <c r="C89" s="711" t="s">
        <v>141</v>
      </c>
      <c r="D89" s="712"/>
      <c r="E89" s="712"/>
      <c r="F89" s="712"/>
      <c r="G89" s="712"/>
      <c r="H89" s="712"/>
      <c r="I89" s="712"/>
      <c r="J89" s="712"/>
      <c r="K89" s="712"/>
      <c r="L89" s="712"/>
      <c r="M89" s="712"/>
      <c r="N89" s="712"/>
      <c r="O89" s="712"/>
      <c r="P89" s="712"/>
      <c r="Q89" s="712"/>
      <c r="R89" s="712"/>
      <c r="S89" s="712"/>
      <c r="T89" s="712"/>
      <c r="U89" s="712"/>
      <c r="V89" s="712"/>
      <c r="W89" s="712"/>
      <c r="X89" s="713"/>
    </row>
    <row r="90" spans="2:24" ht="1.9" customHeight="1" x14ac:dyDescent="0.25">
      <c r="B90" s="701"/>
      <c r="C90" s="702"/>
      <c r="D90" s="702"/>
      <c r="E90" s="702"/>
      <c r="F90" s="702"/>
      <c r="G90" s="702"/>
      <c r="H90" s="702"/>
      <c r="I90" s="702"/>
      <c r="J90" s="702"/>
      <c r="K90" s="702"/>
      <c r="L90" s="702"/>
      <c r="M90" s="702"/>
      <c r="N90" s="702"/>
      <c r="O90" s="702"/>
      <c r="P90" s="702"/>
      <c r="Q90" s="702"/>
      <c r="R90" s="702"/>
      <c r="S90" s="702"/>
      <c r="T90" s="702"/>
      <c r="U90" s="702"/>
      <c r="V90" s="702"/>
      <c r="W90" s="702"/>
      <c r="X90" s="703"/>
    </row>
    <row r="91" spans="2:24" ht="1.9" customHeight="1" x14ac:dyDescent="0.25">
      <c r="B91" s="714"/>
      <c r="C91" s="715"/>
      <c r="D91" s="715"/>
      <c r="E91" s="715"/>
      <c r="F91" s="715"/>
      <c r="G91" s="715"/>
      <c r="H91" s="715"/>
      <c r="I91" s="715"/>
      <c r="J91" s="715"/>
      <c r="K91" s="715"/>
      <c r="L91" s="715"/>
      <c r="M91" s="715"/>
      <c r="N91" s="715"/>
      <c r="O91" s="715"/>
      <c r="P91" s="715"/>
      <c r="Q91" s="715"/>
      <c r="R91" s="715"/>
      <c r="S91" s="715"/>
      <c r="T91" s="715"/>
      <c r="U91" s="715"/>
      <c r="V91" s="715"/>
      <c r="W91" s="715"/>
      <c r="X91" s="716"/>
    </row>
    <row r="92" spans="2:24" ht="15" customHeight="1" x14ac:dyDescent="0.25">
      <c r="B92" s="717" t="s">
        <v>569</v>
      </c>
      <c r="C92" s="666"/>
      <c r="D92" s="670"/>
      <c r="E92" s="671"/>
      <c r="F92" s="666" t="s">
        <v>570</v>
      </c>
      <c r="G92" s="666"/>
      <c r="H92" s="666"/>
      <c r="I92" s="670"/>
      <c r="J92" s="671"/>
      <c r="K92" s="666" t="s">
        <v>571</v>
      </c>
      <c r="L92" s="666"/>
      <c r="M92" s="666"/>
      <c r="N92" s="670"/>
      <c r="O92" s="671"/>
      <c r="P92" s="666" t="s">
        <v>572</v>
      </c>
      <c r="Q92" s="666"/>
      <c r="R92" s="667"/>
      <c r="S92" s="668"/>
      <c r="T92" s="669"/>
      <c r="U92" s="289"/>
      <c r="V92" s="670"/>
      <c r="W92" s="671"/>
      <c r="X92" s="290"/>
    </row>
    <row r="93" spans="2:24" ht="1.9" customHeight="1" x14ac:dyDescent="0.25">
      <c r="B93" s="718"/>
      <c r="C93" s="507"/>
      <c r="D93" s="507"/>
      <c r="E93" s="507"/>
      <c r="F93" s="507"/>
      <c r="G93" s="507"/>
      <c r="H93" s="507"/>
      <c r="I93" s="507"/>
      <c r="J93" s="507"/>
      <c r="K93" s="507"/>
      <c r="L93" s="507"/>
      <c r="M93" s="507"/>
      <c r="N93" s="507"/>
      <c r="O93" s="507"/>
      <c r="P93" s="507"/>
      <c r="Q93" s="507"/>
      <c r="R93" s="507"/>
      <c r="S93" s="507"/>
      <c r="T93" s="507"/>
      <c r="U93" s="507"/>
      <c r="V93" s="507"/>
      <c r="W93" s="507"/>
      <c r="X93" s="719"/>
    </row>
    <row r="94" spans="2:24" ht="1.9" customHeight="1" x14ac:dyDescent="0.25">
      <c r="B94" s="708"/>
      <c r="C94" s="709"/>
      <c r="D94" s="709"/>
      <c r="E94" s="709"/>
      <c r="F94" s="709"/>
      <c r="G94" s="709"/>
      <c r="H94" s="709"/>
      <c r="I94" s="709"/>
      <c r="J94" s="709"/>
      <c r="K94" s="709"/>
      <c r="L94" s="709"/>
      <c r="M94" s="709"/>
      <c r="N94" s="709"/>
      <c r="O94" s="709"/>
      <c r="P94" s="709"/>
      <c r="Q94" s="709"/>
      <c r="R94" s="709"/>
      <c r="S94" s="709"/>
      <c r="T94" s="709"/>
      <c r="U94" s="709"/>
      <c r="V94" s="709"/>
      <c r="W94" s="709"/>
      <c r="X94" s="710"/>
    </row>
    <row r="95" spans="2:24" ht="30" customHeight="1" x14ac:dyDescent="0.25">
      <c r="B95" s="287"/>
      <c r="C95" s="711" t="s">
        <v>573</v>
      </c>
      <c r="D95" s="712"/>
      <c r="E95" s="712"/>
      <c r="F95" s="712"/>
      <c r="G95" s="712"/>
      <c r="H95" s="712"/>
      <c r="I95" s="712"/>
      <c r="J95" s="712"/>
      <c r="K95" s="712"/>
      <c r="L95" s="712"/>
      <c r="M95" s="712"/>
      <c r="N95" s="712"/>
      <c r="O95" s="712"/>
      <c r="P95" s="712"/>
      <c r="Q95" s="712"/>
      <c r="R95" s="712"/>
      <c r="S95" s="712"/>
      <c r="T95" s="712"/>
      <c r="U95" s="712"/>
      <c r="V95" s="712"/>
      <c r="W95" s="712"/>
      <c r="X95" s="713"/>
    </row>
    <row r="96" spans="2:24" ht="1.9" customHeight="1" x14ac:dyDescent="0.25">
      <c r="B96" s="701"/>
      <c r="C96" s="702"/>
      <c r="D96" s="702"/>
      <c r="E96" s="702"/>
      <c r="F96" s="702"/>
      <c r="G96" s="702"/>
      <c r="H96" s="702"/>
      <c r="I96" s="702"/>
      <c r="J96" s="702"/>
      <c r="K96" s="702"/>
      <c r="L96" s="702"/>
      <c r="M96" s="702"/>
      <c r="N96" s="702"/>
      <c r="O96" s="702"/>
      <c r="P96" s="702"/>
      <c r="Q96" s="702"/>
      <c r="R96" s="702"/>
      <c r="S96" s="702"/>
      <c r="T96" s="702"/>
      <c r="U96" s="702"/>
      <c r="V96" s="702"/>
      <c r="W96" s="702"/>
      <c r="X96" s="703"/>
    </row>
    <row r="97" spans="2:24" ht="1.9" customHeight="1" x14ac:dyDescent="0.25">
      <c r="B97" s="714"/>
      <c r="C97" s="715"/>
      <c r="D97" s="715"/>
      <c r="E97" s="715"/>
      <c r="F97" s="715"/>
      <c r="G97" s="715"/>
      <c r="H97" s="715"/>
      <c r="I97" s="715"/>
      <c r="J97" s="715"/>
      <c r="K97" s="715"/>
      <c r="L97" s="715"/>
      <c r="M97" s="715"/>
      <c r="N97" s="715"/>
      <c r="O97" s="715"/>
      <c r="P97" s="715"/>
      <c r="Q97" s="715"/>
      <c r="R97" s="715"/>
      <c r="S97" s="715"/>
      <c r="T97" s="715"/>
      <c r="U97" s="715"/>
      <c r="V97" s="715"/>
      <c r="W97" s="715"/>
      <c r="X97" s="716"/>
    </row>
    <row r="98" spans="2:24" ht="15" customHeight="1" x14ac:dyDescent="0.25">
      <c r="B98" s="717" t="s">
        <v>569</v>
      </c>
      <c r="C98" s="666"/>
      <c r="D98" s="670"/>
      <c r="E98" s="671"/>
      <c r="F98" s="666" t="s">
        <v>570</v>
      </c>
      <c r="G98" s="666"/>
      <c r="H98" s="666"/>
      <c r="I98" s="670"/>
      <c r="J98" s="671"/>
      <c r="K98" s="666" t="s">
        <v>571</v>
      </c>
      <c r="L98" s="666"/>
      <c r="M98" s="666"/>
      <c r="N98" s="670"/>
      <c r="O98" s="671"/>
      <c r="P98" s="666" t="s">
        <v>572</v>
      </c>
      <c r="Q98" s="666"/>
      <c r="R98" s="667"/>
      <c r="S98" s="668"/>
      <c r="T98" s="669"/>
      <c r="U98" s="289"/>
      <c r="V98" s="670"/>
      <c r="W98" s="671"/>
      <c r="X98" s="290"/>
    </row>
    <row r="99" spans="2:24" ht="1.9" customHeight="1" x14ac:dyDescent="0.25">
      <c r="B99" s="701"/>
      <c r="C99" s="702"/>
      <c r="D99" s="702"/>
      <c r="E99" s="702"/>
      <c r="F99" s="702"/>
      <c r="G99" s="702"/>
      <c r="H99" s="702"/>
      <c r="I99" s="702"/>
      <c r="J99" s="702"/>
      <c r="K99" s="702"/>
      <c r="L99" s="702"/>
      <c r="M99" s="702"/>
      <c r="N99" s="702"/>
      <c r="O99" s="702"/>
      <c r="P99" s="702"/>
      <c r="Q99" s="702"/>
      <c r="R99" s="702"/>
      <c r="S99" s="702"/>
      <c r="T99" s="702"/>
      <c r="U99" s="702"/>
      <c r="V99" s="702"/>
      <c r="W99" s="702"/>
      <c r="X99" s="703"/>
    </row>
    <row r="100" spans="2:24" ht="24" customHeight="1" x14ac:dyDescent="0.25">
      <c r="B100" s="684" t="s">
        <v>574</v>
      </c>
      <c r="C100" s="685"/>
      <c r="D100" s="675"/>
      <c r="E100" s="675"/>
      <c r="F100" s="675"/>
      <c r="G100" s="675"/>
      <c r="H100" s="675"/>
      <c r="I100" s="675"/>
      <c r="J100" s="675"/>
      <c r="K100" s="675"/>
      <c r="L100" s="675"/>
      <c r="M100" s="291" t="s">
        <v>554</v>
      </c>
      <c r="N100" s="415"/>
      <c r="O100" s="415"/>
      <c r="P100" s="415"/>
      <c r="Q100" s="415"/>
      <c r="R100" s="292" t="s">
        <v>81</v>
      </c>
      <c r="S100" s="686" t="s">
        <v>575</v>
      </c>
      <c r="T100" s="687"/>
      <c r="U100" s="415"/>
      <c r="V100" s="415"/>
      <c r="W100" s="415"/>
      <c r="X100" s="416"/>
    </row>
    <row r="101" spans="2:24" ht="24" customHeight="1" x14ac:dyDescent="0.25">
      <c r="B101" s="686" t="s">
        <v>576</v>
      </c>
      <c r="C101" s="687"/>
      <c r="D101" s="687"/>
      <c r="E101" s="687"/>
      <c r="F101" s="688"/>
      <c r="G101" s="688"/>
      <c r="H101" s="688"/>
      <c r="I101" s="688"/>
      <c r="J101" s="688"/>
      <c r="K101" s="688"/>
      <c r="L101" s="688"/>
      <c r="M101" s="688"/>
      <c r="N101" s="688"/>
      <c r="O101" s="688"/>
      <c r="P101" s="689"/>
      <c r="Q101" s="686" t="s">
        <v>577</v>
      </c>
      <c r="R101" s="687"/>
      <c r="S101" s="415"/>
      <c r="T101" s="415"/>
      <c r="U101" s="415"/>
      <c r="V101" s="415"/>
      <c r="W101" s="415"/>
      <c r="X101" s="416"/>
    </row>
    <row r="102" spans="2:24" ht="34.9" customHeight="1" x14ac:dyDescent="0.25">
      <c r="B102" s="672" t="s">
        <v>578</v>
      </c>
      <c r="C102" s="673"/>
      <c r="D102" s="673"/>
      <c r="E102" s="673"/>
      <c r="F102" s="673"/>
      <c r="G102" s="674"/>
      <c r="H102" s="674"/>
      <c r="I102" s="674"/>
      <c r="J102" s="674"/>
      <c r="K102" s="674"/>
      <c r="L102" s="674"/>
      <c r="M102" s="674"/>
      <c r="N102" s="674"/>
      <c r="O102" s="674"/>
      <c r="P102" s="674"/>
      <c r="Q102" s="674"/>
      <c r="R102" s="674"/>
      <c r="S102" s="674"/>
      <c r="T102" s="674"/>
      <c r="U102" s="293" t="s">
        <v>579</v>
      </c>
      <c r="V102" s="675"/>
      <c r="W102" s="675"/>
      <c r="X102" s="676"/>
    </row>
    <row r="103" spans="2:24" ht="15.95" customHeight="1" x14ac:dyDescent="0.25">
      <c r="B103" s="677" t="s">
        <v>142</v>
      </c>
      <c r="C103" s="678"/>
      <c r="D103" s="678"/>
      <c r="E103" s="678"/>
      <c r="F103" s="678"/>
      <c r="G103" s="678"/>
      <c r="H103" s="678"/>
      <c r="I103" s="678"/>
      <c r="J103" s="678"/>
      <c r="K103" s="678"/>
      <c r="L103" s="678"/>
      <c r="M103" s="678"/>
      <c r="N103" s="678"/>
      <c r="O103" s="678"/>
      <c r="P103" s="678"/>
      <c r="Q103" s="678"/>
      <c r="R103" s="678"/>
      <c r="S103" s="678"/>
      <c r="T103" s="678"/>
      <c r="U103" s="678"/>
      <c r="V103" s="678"/>
      <c r="W103" s="678"/>
      <c r="X103" s="679"/>
    </row>
    <row r="104" spans="2:24" ht="20.100000000000001" customHeight="1" x14ac:dyDescent="0.25">
      <c r="B104" s="680" t="s">
        <v>580</v>
      </c>
      <c r="C104" s="681"/>
      <c r="D104" s="681"/>
      <c r="E104" s="681"/>
      <c r="F104" s="681"/>
      <c r="G104" s="682"/>
      <c r="H104" s="682"/>
      <c r="I104" s="682"/>
      <c r="J104" s="682"/>
      <c r="K104" s="682"/>
      <c r="L104" s="682"/>
      <c r="M104" s="682"/>
      <c r="N104" s="682"/>
      <c r="O104" s="682"/>
      <c r="P104" s="683"/>
      <c r="Q104" s="680" t="s">
        <v>577</v>
      </c>
      <c r="R104" s="681"/>
      <c r="S104" s="675"/>
      <c r="T104" s="675"/>
      <c r="U104" s="675"/>
      <c r="V104" s="675"/>
      <c r="W104" s="675"/>
      <c r="X104" s="676"/>
    </row>
    <row r="105" spans="2:24" ht="20.100000000000001" customHeight="1" x14ac:dyDescent="0.25">
      <c r="B105" s="484" t="s">
        <v>581</v>
      </c>
      <c r="C105" s="485"/>
      <c r="D105" s="485"/>
      <c r="E105" s="485"/>
      <c r="F105" s="485"/>
      <c r="G105" s="415"/>
      <c r="H105" s="415"/>
      <c r="I105" s="415"/>
      <c r="J105" s="415"/>
      <c r="K105" s="415"/>
      <c r="L105" s="415"/>
      <c r="M105" s="415"/>
      <c r="N105" s="415"/>
      <c r="O105" s="415"/>
      <c r="P105" s="415"/>
      <c r="Q105" s="415"/>
      <c r="R105" s="415"/>
      <c r="S105" s="415"/>
      <c r="T105" s="415"/>
      <c r="U105" s="415"/>
      <c r="V105" s="415"/>
      <c r="W105" s="415"/>
      <c r="X105" s="416"/>
    </row>
    <row r="106" spans="2:24" ht="20.100000000000001" customHeight="1" x14ac:dyDescent="0.25">
      <c r="B106" s="695" t="s">
        <v>143</v>
      </c>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7"/>
    </row>
    <row r="107" spans="2:24" ht="20.100000000000001" customHeight="1" x14ac:dyDescent="0.25">
      <c r="B107" s="484" t="s">
        <v>79</v>
      </c>
      <c r="C107" s="485"/>
      <c r="D107" s="693"/>
      <c r="E107" s="693"/>
      <c r="F107" s="693"/>
      <c r="G107" s="693"/>
      <c r="H107" s="693"/>
      <c r="I107" s="693"/>
      <c r="J107" s="693"/>
      <c r="K107" s="693"/>
      <c r="L107" s="693"/>
      <c r="M107" s="272" t="s">
        <v>554</v>
      </c>
      <c r="N107" s="415"/>
      <c r="O107" s="415"/>
      <c r="P107" s="415"/>
      <c r="Q107" s="416"/>
      <c r="R107" s="288" t="s">
        <v>81</v>
      </c>
      <c r="S107" s="485" t="s">
        <v>575</v>
      </c>
      <c r="T107" s="485"/>
      <c r="U107" s="415"/>
      <c r="V107" s="415"/>
      <c r="W107" s="415"/>
      <c r="X107" s="416"/>
    </row>
    <row r="108" spans="2:24" ht="34.9" customHeight="1" x14ac:dyDescent="0.25">
      <c r="B108" s="691" t="s">
        <v>582</v>
      </c>
      <c r="C108" s="692"/>
      <c r="D108" s="692"/>
      <c r="E108" s="692"/>
      <c r="F108" s="692"/>
      <c r="G108" s="674"/>
      <c r="H108" s="674"/>
      <c r="I108" s="674"/>
      <c r="J108" s="674"/>
      <c r="K108" s="674"/>
      <c r="L108" s="674"/>
      <c r="M108" s="674"/>
      <c r="N108" s="674"/>
      <c r="O108" s="674"/>
      <c r="P108" s="674"/>
      <c r="Q108" s="674"/>
      <c r="R108" s="674"/>
      <c r="S108" s="674"/>
      <c r="T108" s="674"/>
      <c r="U108" s="272" t="s">
        <v>579</v>
      </c>
      <c r="V108" s="693"/>
      <c r="W108" s="693"/>
      <c r="X108" s="694"/>
    </row>
    <row r="109" spans="2:24" ht="5.25" customHeight="1" x14ac:dyDescent="0.25">
      <c r="B109" s="690"/>
      <c r="C109" s="690"/>
      <c r="D109" s="690"/>
      <c r="E109" s="690"/>
      <c r="F109" s="690"/>
      <c r="G109" s="690"/>
      <c r="H109" s="690"/>
      <c r="I109" s="690"/>
      <c r="J109" s="690"/>
      <c r="K109" s="690"/>
      <c r="L109" s="690"/>
      <c r="M109" s="690"/>
      <c r="N109" s="690"/>
      <c r="O109" s="690"/>
      <c r="P109" s="690"/>
      <c r="Q109" s="690"/>
      <c r="R109" s="690"/>
      <c r="S109" s="690"/>
      <c r="T109" s="690"/>
      <c r="U109" s="690"/>
      <c r="V109" s="690"/>
      <c r="W109" s="690"/>
      <c r="X109" s="690"/>
    </row>
    <row r="110" spans="2:24" ht="24" customHeight="1" x14ac:dyDescent="0.25">
      <c r="B110" s="4"/>
      <c r="C110" s="4"/>
      <c r="D110" s="4"/>
      <c r="E110" s="4"/>
      <c r="F110" s="4"/>
      <c r="G110" s="4"/>
      <c r="H110" s="4"/>
      <c r="I110" s="4"/>
      <c r="J110" s="4"/>
      <c r="K110" s="4"/>
      <c r="L110" s="4"/>
      <c r="M110" s="4"/>
      <c r="N110" s="4"/>
      <c r="O110" s="4"/>
      <c r="P110" s="4"/>
      <c r="Q110" s="4"/>
      <c r="R110" s="4"/>
      <c r="S110" s="4"/>
      <c r="T110" s="4"/>
      <c r="U110" s="4"/>
      <c r="V110" s="4"/>
      <c r="W110" s="4"/>
      <c r="X110" s="4"/>
    </row>
    <row r="111" spans="2:24" ht="24" customHeight="1" x14ac:dyDescent="0.25">
      <c r="B111" s="4"/>
      <c r="C111" s="4"/>
      <c r="D111" s="4"/>
      <c r="E111" s="4"/>
      <c r="F111" s="4"/>
      <c r="G111" s="4"/>
      <c r="H111" s="4"/>
      <c r="I111" s="4"/>
      <c r="J111" s="4"/>
      <c r="K111" s="4"/>
      <c r="L111" s="4"/>
      <c r="M111" s="4"/>
      <c r="N111" s="4"/>
      <c r="O111" s="4"/>
      <c r="P111" s="4"/>
      <c r="Q111" s="4"/>
      <c r="R111" s="4"/>
      <c r="S111" s="4"/>
      <c r="T111" s="4"/>
      <c r="U111" s="4"/>
      <c r="V111" s="4"/>
      <c r="W111" s="4"/>
      <c r="X111" s="4"/>
    </row>
    <row r="112" spans="2:24" ht="24" customHeight="1" x14ac:dyDescent="0.25">
      <c r="B112" s="4"/>
      <c r="C112" s="4"/>
      <c r="D112" s="4"/>
      <c r="E112" s="4"/>
      <c r="F112" s="4"/>
      <c r="G112" s="4"/>
      <c r="H112" s="4"/>
      <c r="I112" s="4"/>
      <c r="J112" s="4"/>
      <c r="K112" s="4"/>
      <c r="L112" s="4"/>
      <c r="M112" s="4"/>
      <c r="N112" s="4"/>
      <c r="O112" s="4"/>
      <c r="P112" s="4"/>
      <c r="Q112" s="4"/>
      <c r="R112" s="4"/>
      <c r="S112" s="4"/>
      <c r="T112" s="4"/>
      <c r="U112" s="4"/>
      <c r="V112" s="4"/>
      <c r="W112" s="4"/>
      <c r="X112" s="4"/>
    </row>
    <row r="113" spans="2:24" ht="24" customHeight="1" x14ac:dyDescent="0.25">
      <c r="B113" s="4"/>
      <c r="C113" s="4"/>
      <c r="D113" s="4"/>
      <c r="E113" s="4"/>
      <c r="F113" s="4"/>
      <c r="G113" s="4"/>
      <c r="H113" s="4"/>
      <c r="I113" s="4"/>
      <c r="J113" s="4"/>
      <c r="K113" s="4"/>
      <c r="L113" s="4"/>
      <c r="M113" s="4"/>
      <c r="N113" s="4"/>
      <c r="O113" s="4"/>
      <c r="P113" s="4"/>
      <c r="Q113" s="4"/>
      <c r="R113" s="4"/>
      <c r="S113" s="4"/>
      <c r="T113" s="4"/>
      <c r="U113" s="4"/>
      <c r="V113" s="4"/>
      <c r="W113" s="4"/>
      <c r="X113" s="4"/>
    </row>
    <row r="114" spans="2:24" ht="24" customHeight="1" x14ac:dyDescent="0.25">
      <c r="B114" s="4"/>
      <c r="C114" s="4"/>
      <c r="D114" s="4"/>
      <c r="E114" s="4"/>
      <c r="F114" s="4"/>
      <c r="G114" s="4"/>
      <c r="H114" s="4"/>
      <c r="I114" s="4"/>
      <c r="J114" s="4"/>
      <c r="K114" s="4"/>
      <c r="L114" s="4"/>
      <c r="M114" s="4"/>
      <c r="N114" s="4"/>
      <c r="O114" s="4"/>
      <c r="P114" s="4"/>
      <c r="Q114" s="4"/>
      <c r="R114" s="4"/>
      <c r="S114" s="4"/>
      <c r="T114" s="4"/>
      <c r="U114" s="4"/>
      <c r="V114" s="4"/>
      <c r="W114" s="4"/>
      <c r="X114" s="4"/>
    </row>
    <row r="115" spans="2:24" ht="24" customHeight="1" x14ac:dyDescent="0.25">
      <c r="B115" s="4"/>
      <c r="C115" s="4"/>
      <c r="D115" s="4"/>
      <c r="E115" s="4"/>
      <c r="F115" s="4"/>
      <c r="G115" s="4"/>
      <c r="H115" s="4"/>
      <c r="I115" s="4"/>
      <c r="J115" s="4"/>
      <c r="K115" s="4"/>
      <c r="L115" s="4"/>
      <c r="M115" s="4"/>
      <c r="N115" s="4"/>
      <c r="O115" s="4"/>
      <c r="P115" s="4"/>
      <c r="Q115" s="4"/>
      <c r="R115" s="4"/>
      <c r="S115" s="4"/>
      <c r="T115" s="4"/>
      <c r="U115" s="4"/>
      <c r="V115" s="4"/>
      <c r="W115" s="4"/>
      <c r="X115" s="4"/>
    </row>
    <row r="116" spans="2:24" ht="24" customHeight="1" x14ac:dyDescent="0.25">
      <c r="B116" s="4"/>
      <c r="C116" s="4"/>
      <c r="D116" s="4"/>
      <c r="E116" s="4"/>
      <c r="F116" s="4"/>
      <c r="G116" s="4"/>
      <c r="H116" s="4"/>
      <c r="I116" s="4"/>
      <c r="J116" s="4"/>
      <c r="K116" s="4"/>
      <c r="L116" s="4"/>
      <c r="M116" s="4"/>
      <c r="N116" s="4"/>
      <c r="O116" s="4"/>
      <c r="P116" s="4"/>
      <c r="Q116" s="4"/>
      <c r="R116" s="4"/>
      <c r="S116" s="4"/>
      <c r="T116" s="4"/>
      <c r="U116" s="4"/>
      <c r="V116" s="4"/>
      <c r="W116" s="4"/>
      <c r="X116" s="4"/>
    </row>
    <row r="117" spans="2:24" ht="24" customHeight="1" x14ac:dyDescent="0.25">
      <c r="B117" s="4"/>
      <c r="C117" s="4"/>
      <c r="D117" s="4"/>
      <c r="E117" s="4"/>
      <c r="F117" s="4"/>
      <c r="G117" s="4"/>
      <c r="H117" s="4"/>
      <c r="I117" s="4"/>
      <c r="J117" s="4"/>
      <c r="K117" s="4"/>
      <c r="L117" s="4"/>
      <c r="M117" s="4"/>
      <c r="N117" s="4"/>
      <c r="O117" s="4"/>
      <c r="P117" s="4"/>
      <c r="Q117" s="4"/>
      <c r="R117" s="4"/>
      <c r="S117" s="4"/>
      <c r="T117" s="4"/>
      <c r="U117" s="4"/>
      <c r="V117" s="4"/>
      <c r="W117" s="4"/>
      <c r="X117" s="4"/>
    </row>
    <row r="118" spans="2:24" ht="24" customHeight="1" x14ac:dyDescent="0.25">
      <c r="B118" s="4"/>
      <c r="C118" s="4"/>
      <c r="D118" s="4"/>
      <c r="E118" s="4"/>
      <c r="F118" s="4"/>
      <c r="G118" s="4"/>
      <c r="H118" s="4"/>
      <c r="I118" s="4"/>
      <c r="J118" s="4"/>
      <c r="K118" s="4"/>
      <c r="L118" s="4"/>
      <c r="M118" s="4"/>
      <c r="N118" s="4"/>
      <c r="O118" s="4"/>
      <c r="P118" s="4"/>
      <c r="Q118" s="4"/>
      <c r="R118" s="4"/>
      <c r="S118" s="4"/>
      <c r="T118" s="4"/>
      <c r="U118" s="4"/>
      <c r="V118" s="4"/>
      <c r="W118" s="4"/>
      <c r="X118" s="4"/>
    </row>
    <row r="119" spans="2:24" ht="24" customHeight="1" x14ac:dyDescent="0.25">
      <c r="B119" s="4"/>
      <c r="C119" s="4"/>
      <c r="D119" s="4"/>
      <c r="E119" s="4"/>
      <c r="F119" s="4"/>
      <c r="G119" s="4"/>
      <c r="H119" s="4"/>
      <c r="I119" s="4"/>
      <c r="J119" s="4"/>
      <c r="K119" s="4"/>
      <c r="L119" s="4"/>
      <c r="M119" s="4"/>
      <c r="N119" s="4"/>
      <c r="O119" s="4"/>
      <c r="P119" s="4"/>
      <c r="Q119" s="4"/>
      <c r="R119" s="4"/>
      <c r="S119" s="4"/>
      <c r="T119" s="4"/>
      <c r="U119" s="4"/>
      <c r="V119" s="4"/>
      <c r="W119" s="4"/>
      <c r="X119" s="4"/>
    </row>
    <row r="120" spans="2:24" ht="24" customHeight="1" x14ac:dyDescent="0.25">
      <c r="B120" s="4"/>
      <c r="C120" s="4"/>
      <c r="D120" s="4"/>
      <c r="E120" s="4"/>
      <c r="F120" s="4"/>
      <c r="G120" s="4"/>
      <c r="H120" s="4"/>
      <c r="I120" s="4"/>
      <c r="J120" s="4"/>
      <c r="K120" s="4"/>
      <c r="L120" s="4"/>
      <c r="M120" s="4"/>
      <c r="N120" s="4"/>
      <c r="O120" s="4"/>
      <c r="P120" s="4"/>
      <c r="Q120" s="4"/>
      <c r="R120" s="4"/>
      <c r="S120" s="4"/>
      <c r="T120" s="4"/>
      <c r="U120" s="4"/>
      <c r="V120" s="4"/>
      <c r="W120" s="4"/>
      <c r="X120" s="4"/>
    </row>
    <row r="121" spans="2:24" ht="24" customHeight="1" x14ac:dyDescent="0.25">
      <c r="B121" s="4"/>
      <c r="C121" s="4"/>
      <c r="D121" s="4"/>
      <c r="E121" s="4"/>
      <c r="F121" s="4"/>
      <c r="G121" s="4"/>
      <c r="H121" s="4"/>
      <c r="I121" s="4"/>
      <c r="J121" s="4"/>
      <c r="K121" s="4"/>
      <c r="L121" s="4"/>
      <c r="M121" s="4"/>
      <c r="N121" s="4"/>
      <c r="O121" s="4"/>
      <c r="P121" s="4"/>
      <c r="Q121" s="4"/>
      <c r="R121" s="4"/>
      <c r="S121" s="4"/>
      <c r="T121" s="4"/>
      <c r="U121" s="4"/>
      <c r="V121" s="4"/>
      <c r="W121" s="4"/>
      <c r="X121" s="4"/>
    </row>
    <row r="122" spans="2:24" ht="24" customHeight="1" x14ac:dyDescent="0.25">
      <c r="B122" s="4"/>
      <c r="C122" s="4"/>
      <c r="D122" s="4"/>
      <c r="E122" s="4"/>
      <c r="F122" s="4"/>
      <c r="G122" s="4"/>
      <c r="H122" s="4"/>
      <c r="I122" s="4"/>
      <c r="J122" s="4"/>
      <c r="K122" s="4"/>
      <c r="L122" s="4"/>
      <c r="M122" s="4"/>
      <c r="N122" s="4"/>
      <c r="O122" s="4"/>
      <c r="P122" s="4"/>
      <c r="Q122" s="4"/>
      <c r="R122" s="4"/>
      <c r="S122" s="4"/>
      <c r="T122" s="4"/>
      <c r="U122" s="4"/>
      <c r="V122" s="4"/>
      <c r="W122" s="4"/>
      <c r="X122" s="4"/>
    </row>
    <row r="123" spans="2:24" ht="24" customHeight="1" x14ac:dyDescent="0.25">
      <c r="B123" s="4"/>
      <c r="C123" s="4"/>
      <c r="D123" s="4"/>
      <c r="E123" s="4"/>
      <c r="F123" s="4"/>
      <c r="G123" s="4"/>
      <c r="H123" s="4"/>
      <c r="I123" s="4"/>
      <c r="J123" s="4"/>
      <c r="K123" s="4"/>
      <c r="L123" s="4"/>
      <c r="M123" s="4"/>
      <c r="N123" s="4"/>
      <c r="O123" s="4"/>
      <c r="P123" s="4"/>
      <c r="Q123" s="4"/>
      <c r="R123" s="4"/>
      <c r="S123" s="4"/>
      <c r="T123" s="4"/>
      <c r="U123" s="4"/>
      <c r="V123" s="4"/>
      <c r="W123" s="4"/>
      <c r="X123" s="4"/>
    </row>
    <row r="124" spans="2:24" ht="24" customHeight="1" x14ac:dyDescent="0.25">
      <c r="B124" s="4"/>
      <c r="C124" s="4"/>
      <c r="D124" s="4"/>
      <c r="E124" s="4"/>
      <c r="F124" s="4"/>
      <c r="G124" s="4"/>
      <c r="H124" s="4"/>
      <c r="I124" s="4"/>
      <c r="J124" s="4"/>
      <c r="K124" s="4"/>
      <c r="L124" s="4"/>
      <c r="M124" s="4"/>
      <c r="N124" s="4"/>
      <c r="O124" s="4"/>
      <c r="P124" s="4"/>
      <c r="Q124" s="4"/>
      <c r="R124" s="4"/>
      <c r="S124" s="4"/>
      <c r="T124" s="4"/>
      <c r="U124" s="4"/>
      <c r="V124" s="4"/>
      <c r="W124" s="4"/>
      <c r="X124" s="4"/>
    </row>
    <row r="125" spans="2:24" ht="24" customHeight="1" x14ac:dyDescent="0.25">
      <c r="B125" s="4"/>
      <c r="C125" s="4"/>
      <c r="D125" s="4"/>
      <c r="E125" s="4"/>
      <c r="F125" s="4"/>
      <c r="G125" s="4"/>
      <c r="H125" s="4"/>
      <c r="I125" s="4"/>
      <c r="J125" s="4"/>
      <c r="K125" s="4"/>
      <c r="L125" s="4"/>
      <c r="M125" s="4"/>
      <c r="N125" s="4"/>
      <c r="O125" s="4"/>
      <c r="P125" s="4"/>
      <c r="Q125" s="4"/>
      <c r="R125" s="4"/>
      <c r="S125" s="4"/>
      <c r="T125" s="4"/>
      <c r="U125" s="4"/>
      <c r="V125" s="4"/>
      <c r="W125" s="4"/>
      <c r="X125" s="4"/>
    </row>
    <row r="126" spans="2:24" ht="24" customHeight="1" x14ac:dyDescent="0.25">
      <c r="B126" s="4"/>
      <c r="C126" s="4"/>
      <c r="D126" s="4"/>
      <c r="E126" s="4"/>
      <c r="F126" s="4"/>
      <c r="G126" s="4"/>
      <c r="H126" s="4"/>
      <c r="I126" s="4"/>
      <c r="J126" s="4"/>
      <c r="K126" s="4"/>
      <c r="L126" s="4"/>
      <c r="M126" s="4"/>
      <c r="N126" s="4"/>
      <c r="O126" s="4"/>
      <c r="P126" s="4"/>
      <c r="Q126" s="4"/>
      <c r="R126" s="4"/>
      <c r="S126" s="4"/>
      <c r="T126" s="4"/>
      <c r="U126" s="4"/>
      <c r="V126" s="4"/>
      <c r="W126" s="4"/>
      <c r="X126" s="4"/>
    </row>
    <row r="127" spans="2:24" ht="24" customHeight="1" x14ac:dyDescent="0.25">
      <c r="B127" s="4"/>
      <c r="C127" s="4"/>
      <c r="D127" s="4"/>
      <c r="E127" s="4"/>
      <c r="F127" s="4"/>
      <c r="G127" s="4"/>
      <c r="H127" s="4"/>
      <c r="I127" s="4"/>
      <c r="J127" s="4"/>
      <c r="K127" s="4"/>
      <c r="L127" s="4"/>
      <c r="M127" s="4"/>
      <c r="N127" s="4"/>
      <c r="O127" s="4"/>
      <c r="P127" s="4"/>
      <c r="Q127" s="4"/>
      <c r="R127" s="4"/>
      <c r="S127" s="4"/>
      <c r="T127" s="4"/>
      <c r="U127" s="4"/>
      <c r="V127" s="4"/>
      <c r="W127" s="4"/>
      <c r="X127" s="4"/>
    </row>
    <row r="128" spans="2:24" ht="24" customHeight="1" x14ac:dyDescent="0.25">
      <c r="B128" s="4"/>
      <c r="C128" s="4"/>
      <c r="D128" s="4"/>
      <c r="E128" s="4"/>
      <c r="F128" s="4"/>
      <c r="G128" s="4"/>
      <c r="H128" s="4"/>
      <c r="I128" s="4"/>
      <c r="J128" s="4"/>
      <c r="K128" s="4"/>
      <c r="L128" s="4"/>
      <c r="M128" s="4"/>
      <c r="N128" s="4"/>
      <c r="O128" s="4"/>
      <c r="P128" s="4"/>
      <c r="Q128" s="4"/>
      <c r="R128" s="4"/>
      <c r="S128" s="4"/>
      <c r="T128" s="4"/>
      <c r="U128" s="4"/>
      <c r="V128" s="4"/>
      <c r="W128" s="4"/>
      <c r="X128" s="4"/>
    </row>
    <row r="129" spans="2:24" ht="24" customHeight="1" x14ac:dyDescent="0.25">
      <c r="B129" s="4"/>
      <c r="C129" s="4"/>
      <c r="D129" s="4"/>
      <c r="E129" s="4"/>
      <c r="F129" s="4"/>
      <c r="G129" s="4"/>
      <c r="H129" s="4"/>
      <c r="I129" s="4"/>
      <c r="J129" s="4"/>
      <c r="K129" s="4"/>
      <c r="L129" s="4"/>
      <c r="M129" s="4"/>
      <c r="N129" s="4"/>
      <c r="O129" s="4"/>
      <c r="P129" s="4"/>
      <c r="Q129" s="4"/>
      <c r="R129" s="4"/>
      <c r="S129" s="4"/>
      <c r="T129" s="4"/>
      <c r="U129" s="4"/>
      <c r="V129" s="4"/>
      <c r="W129" s="4"/>
      <c r="X129" s="4"/>
    </row>
    <row r="130" spans="2:24" ht="24" customHeight="1" x14ac:dyDescent="0.25">
      <c r="B130" s="4"/>
      <c r="C130" s="4"/>
      <c r="D130" s="4"/>
      <c r="E130" s="4"/>
      <c r="F130" s="4"/>
      <c r="G130" s="4"/>
      <c r="H130" s="4"/>
      <c r="I130" s="4"/>
      <c r="J130" s="4"/>
      <c r="K130" s="4"/>
      <c r="L130" s="4"/>
      <c r="M130" s="4"/>
      <c r="N130" s="4"/>
      <c r="O130" s="4"/>
      <c r="P130" s="4"/>
      <c r="Q130" s="4"/>
      <c r="R130" s="4"/>
      <c r="S130" s="4"/>
      <c r="T130" s="4"/>
      <c r="U130" s="4"/>
      <c r="V130" s="4"/>
      <c r="W130" s="4"/>
      <c r="X130" s="4"/>
    </row>
    <row r="131" spans="2:24" ht="24" customHeight="1" x14ac:dyDescent="0.25">
      <c r="B131" s="4"/>
      <c r="C131" s="4"/>
      <c r="D131" s="4"/>
      <c r="E131" s="4"/>
      <c r="F131" s="4"/>
      <c r="G131" s="4"/>
      <c r="H131" s="4"/>
      <c r="I131" s="4"/>
      <c r="J131" s="4"/>
      <c r="K131" s="4"/>
      <c r="L131" s="4"/>
      <c r="M131" s="4"/>
      <c r="N131" s="4"/>
      <c r="O131" s="4"/>
      <c r="P131" s="4"/>
      <c r="Q131" s="4"/>
      <c r="R131" s="4"/>
      <c r="S131" s="4"/>
      <c r="T131" s="4"/>
      <c r="U131" s="4"/>
      <c r="V131" s="4"/>
      <c r="W131" s="4"/>
      <c r="X131" s="4"/>
    </row>
    <row r="132" spans="2:24" ht="24" customHeight="1" x14ac:dyDescent="0.25">
      <c r="B132" s="4"/>
      <c r="C132" s="4"/>
      <c r="D132" s="4"/>
      <c r="E132" s="4"/>
      <c r="F132" s="4"/>
      <c r="G132" s="4"/>
      <c r="H132" s="4"/>
      <c r="I132" s="4"/>
      <c r="J132" s="4"/>
      <c r="K132" s="4"/>
      <c r="L132" s="4"/>
      <c r="M132" s="4"/>
      <c r="N132" s="4"/>
      <c r="O132" s="4"/>
      <c r="P132" s="4"/>
      <c r="Q132" s="4"/>
      <c r="R132" s="4"/>
      <c r="S132" s="4"/>
      <c r="T132" s="4"/>
      <c r="U132" s="4"/>
      <c r="V132" s="4"/>
      <c r="W132" s="4"/>
      <c r="X132" s="4"/>
    </row>
    <row r="133" spans="2:24" ht="24" customHeight="1" x14ac:dyDescent="0.25">
      <c r="B133" s="4"/>
      <c r="C133" s="4"/>
      <c r="D133" s="4"/>
      <c r="E133" s="4"/>
      <c r="F133" s="4"/>
      <c r="G133" s="4"/>
      <c r="H133" s="4"/>
      <c r="I133" s="4"/>
      <c r="J133" s="4"/>
      <c r="K133" s="4"/>
      <c r="L133" s="4"/>
      <c r="M133" s="4"/>
      <c r="N133" s="4"/>
      <c r="O133" s="4"/>
      <c r="P133" s="4"/>
      <c r="Q133" s="4"/>
      <c r="R133" s="4"/>
      <c r="S133" s="4"/>
      <c r="T133" s="4"/>
      <c r="U133" s="4"/>
      <c r="V133" s="4"/>
      <c r="W133" s="4"/>
      <c r="X133" s="4"/>
    </row>
    <row r="134" spans="2:24" ht="24" customHeight="1" x14ac:dyDescent="0.25">
      <c r="B134" s="4"/>
      <c r="C134" s="4"/>
      <c r="D134" s="4"/>
      <c r="E134" s="4"/>
      <c r="F134" s="4"/>
      <c r="G134" s="4"/>
      <c r="H134" s="4"/>
      <c r="I134" s="4"/>
      <c r="J134" s="4"/>
      <c r="K134" s="4"/>
      <c r="L134" s="4"/>
      <c r="M134" s="4"/>
      <c r="N134" s="4"/>
      <c r="O134" s="4"/>
      <c r="P134" s="4"/>
      <c r="Q134" s="4"/>
      <c r="R134" s="4"/>
      <c r="S134" s="4"/>
      <c r="T134" s="4"/>
      <c r="U134" s="4"/>
      <c r="V134" s="4"/>
      <c r="W134" s="4"/>
      <c r="X134" s="4"/>
    </row>
    <row r="135" spans="2:24" ht="24" customHeight="1" x14ac:dyDescent="0.25">
      <c r="B135" s="4"/>
      <c r="C135" s="4"/>
      <c r="D135" s="4"/>
      <c r="E135" s="4"/>
      <c r="F135" s="4"/>
      <c r="G135" s="4"/>
      <c r="H135" s="4"/>
      <c r="I135" s="4"/>
      <c r="J135" s="4"/>
      <c r="K135" s="4"/>
      <c r="L135" s="4"/>
      <c r="M135" s="4"/>
      <c r="N135" s="4"/>
      <c r="O135" s="4"/>
      <c r="P135" s="4"/>
      <c r="Q135" s="4"/>
      <c r="R135" s="4"/>
      <c r="S135" s="4"/>
      <c r="T135" s="4"/>
      <c r="U135" s="4"/>
      <c r="V135" s="4"/>
      <c r="W135" s="4"/>
      <c r="X135" s="4"/>
    </row>
    <row r="136" spans="2:24" ht="24" customHeight="1" x14ac:dyDescent="0.25">
      <c r="B136" s="4"/>
      <c r="C136" s="4"/>
      <c r="D136" s="4"/>
      <c r="E136" s="4"/>
      <c r="F136" s="4"/>
      <c r="G136" s="4"/>
      <c r="H136" s="4"/>
      <c r="I136" s="4"/>
      <c r="J136" s="4"/>
      <c r="K136" s="4"/>
      <c r="L136" s="4"/>
      <c r="M136" s="4"/>
      <c r="N136" s="4"/>
      <c r="O136" s="4"/>
      <c r="P136" s="4"/>
      <c r="Q136" s="4"/>
      <c r="R136" s="4"/>
      <c r="S136" s="4"/>
      <c r="T136" s="4"/>
      <c r="U136" s="4"/>
      <c r="V136" s="4"/>
      <c r="W136" s="4"/>
      <c r="X136" s="4"/>
    </row>
    <row r="137" spans="2:24" ht="24" customHeight="1" x14ac:dyDescent="0.25">
      <c r="B137" s="4"/>
      <c r="C137" s="4"/>
      <c r="D137" s="4"/>
      <c r="E137" s="4"/>
      <c r="F137" s="4"/>
      <c r="G137" s="4"/>
      <c r="H137" s="4"/>
      <c r="I137" s="4"/>
      <c r="J137" s="4"/>
      <c r="K137" s="4"/>
      <c r="L137" s="4"/>
      <c r="M137" s="4"/>
      <c r="N137" s="4"/>
      <c r="O137" s="4"/>
      <c r="P137" s="4"/>
      <c r="Q137" s="4"/>
      <c r="R137" s="4"/>
      <c r="S137" s="4"/>
      <c r="T137" s="4"/>
      <c r="U137" s="4"/>
      <c r="V137" s="4"/>
      <c r="W137" s="4"/>
      <c r="X137" s="4"/>
    </row>
    <row r="138" spans="2:24" ht="24" customHeight="1" x14ac:dyDescent="0.25">
      <c r="B138" s="4"/>
      <c r="C138" s="4"/>
      <c r="D138" s="4"/>
      <c r="E138" s="4"/>
      <c r="F138" s="4"/>
      <c r="G138" s="4"/>
      <c r="H138" s="4"/>
      <c r="I138" s="4"/>
      <c r="J138" s="4"/>
      <c r="K138" s="4"/>
      <c r="L138" s="4"/>
      <c r="M138" s="4"/>
      <c r="N138" s="4"/>
      <c r="O138" s="4"/>
      <c r="P138" s="4"/>
      <c r="Q138" s="4"/>
      <c r="R138" s="4"/>
      <c r="S138" s="4"/>
      <c r="T138" s="4"/>
      <c r="U138" s="4"/>
      <c r="V138" s="4"/>
      <c r="W138" s="4"/>
      <c r="X138" s="4"/>
    </row>
    <row r="139" spans="2:24" ht="24" customHeight="1" x14ac:dyDescent="0.25">
      <c r="B139" s="4"/>
      <c r="C139" s="4"/>
      <c r="D139" s="4"/>
      <c r="E139" s="4"/>
      <c r="F139" s="4"/>
      <c r="G139" s="4"/>
      <c r="H139" s="4"/>
      <c r="I139" s="4"/>
      <c r="J139" s="4"/>
      <c r="K139" s="4"/>
      <c r="L139" s="4"/>
      <c r="M139" s="4"/>
      <c r="N139" s="4"/>
      <c r="O139" s="4"/>
      <c r="P139" s="4"/>
      <c r="Q139" s="4"/>
      <c r="R139" s="4"/>
      <c r="S139" s="4"/>
      <c r="T139" s="4"/>
      <c r="U139" s="4"/>
      <c r="V139" s="4"/>
      <c r="W139" s="4"/>
      <c r="X139" s="4"/>
    </row>
    <row r="140" spans="2:24" ht="24" customHeight="1" x14ac:dyDescent="0.25">
      <c r="B140" s="4"/>
      <c r="C140" s="4"/>
      <c r="D140" s="4"/>
      <c r="E140" s="4"/>
      <c r="F140" s="4"/>
      <c r="G140" s="4"/>
      <c r="H140" s="4"/>
      <c r="I140" s="4"/>
      <c r="J140" s="4"/>
      <c r="K140" s="4"/>
      <c r="L140" s="4"/>
      <c r="M140" s="4"/>
      <c r="N140" s="4"/>
      <c r="O140" s="4"/>
      <c r="P140" s="4"/>
      <c r="Q140" s="4"/>
      <c r="R140" s="4"/>
      <c r="S140" s="4"/>
      <c r="T140" s="4"/>
      <c r="U140" s="4"/>
      <c r="V140" s="4"/>
      <c r="W140" s="4"/>
      <c r="X140" s="4"/>
    </row>
    <row r="141" spans="2:24" ht="24" customHeight="1" x14ac:dyDescent="0.25">
      <c r="B141" s="4"/>
      <c r="C141" s="4"/>
      <c r="D141" s="4"/>
      <c r="E141" s="4"/>
      <c r="F141" s="4"/>
      <c r="G141" s="4"/>
      <c r="H141" s="4"/>
      <c r="I141" s="4"/>
      <c r="J141" s="4"/>
      <c r="K141" s="4"/>
      <c r="L141" s="4"/>
      <c r="M141" s="4"/>
      <c r="N141" s="4"/>
      <c r="O141" s="4"/>
      <c r="P141" s="4"/>
      <c r="Q141" s="4"/>
      <c r="R141" s="4"/>
      <c r="S141" s="4"/>
      <c r="T141" s="4"/>
      <c r="U141" s="4"/>
      <c r="V141" s="4"/>
      <c r="W141" s="4"/>
      <c r="X141" s="4"/>
    </row>
    <row r="142" spans="2:24" ht="24" customHeight="1" x14ac:dyDescent="0.25">
      <c r="B142" s="4"/>
      <c r="C142" s="4"/>
      <c r="D142" s="4"/>
      <c r="E142" s="4"/>
      <c r="F142" s="4"/>
      <c r="G142" s="4"/>
      <c r="H142" s="4"/>
      <c r="I142" s="4"/>
      <c r="J142" s="4"/>
      <c r="K142" s="4"/>
      <c r="L142" s="4"/>
      <c r="M142" s="4"/>
      <c r="N142" s="4"/>
      <c r="O142" s="4"/>
      <c r="P142" s="4"/>
      <c r="Q142" s="4"/>
      <c r="R142" s="4"/>
      <c r="S142" s="4"/>
      <c r="T142" s="4"/>
      <c r="U142" s="4"/>
      <c r="V142" s="4"/>
      <c r="W142" s="4"/>
      <c r="X142" s="4"/>
    </row>
    <row r="143" spans="2:24" ht="24" customHeight="1" x14ac:dyDescent="0.25">
      <c r="B143" s="4"/>
      <c r="C143" s="4"/>
      <c r="D143" s="4"/>
      <c r="E143" s="4"/>
      <c r="F143" s="4"/>
      <c r="G143" s="4"/>
      <c r="H143" s="4"/>
      <c r="I143" s="4"/>
      <c r="J143" s="4"/>
      <c r="K143" s="4"/>
      <c r="L143" s="4"/>
      <c r="M143" s="4"/>
      <c r="N143" s="4"/>
      <c r="O143" s="4"/>
      <c r="P143" s="4"/>
      <c r="Q143" s="4"/>
      <c r="R143" s="4"/>
      <c r="S143" s="4"/>
      <c r="T143" s="4"/>
      <c r="U143" s="4"/>
      <c r="V143" s="4"/>
      <c r="W143" s="4"/>
      <c r="X143" s="4"/>
    </row>
    <row r="144" spans="2:24" ht="24" customHeight="1" x14ac:dyDescent="0.25">
      <c r="B144" s="4"/>
      <c r="C144" s="4"/>
      <c r="D144" s="4"/>
      <c r="E144" s="4"/>
      <c r="F144" s="4"/>
      <c r="G144" s="4"/>
      <c r="H144" s="4"/>
      <c r="I144" s="4"/>
      <c r="J144" s="4"/>
      <c r="K144" s="4"/>
      <c r="L144" s="4"/>
      <c r="M144" s="4"/>
      <c r="N144" s="4"/>
      <c r="O144" s="4"/>
      <c r="P144" s="4"/>
      <c r="Q144" s="4"/>
      <c r="R144" s="4"/>
      <c r="S144" s="4"/>
      <c r="T144" s="4"/>
      <c r="U144" s="4"/>
      <c r="V144" s="4"/>
      <c r="W144" s="4"/>
      <c r="X144" s="4"/>
    </row>
    <row r="145" spans="2:24" ht="24" customHeight="1" x14ac:dyDescent="0.25">
      <c r="B145" s="4"/>
      <c r="C145" s="4"/>
      <c r="D145" s="4"/>
      <c r="E145" s="4"/>
      <c r="F145" s="4"/>
      <c r="G145" s="4"/>
      <c r="H145" s="4"/>
      <c r="I145" s="4"/>
      <c r="J145" s="4"/>
      <c r="K145" s="4"/>
      <c r="L145" s="4"/>
      <c r="M145" s="4"/>
      <c r="N145" s="4"/>
      <c r="O145" s="4"/>
      <c r="P145" s="4"/>
      <c r="Q145" s="4"/>
      <c r="R145" s="4"/>
      <c r="S145" s="4"/>
      <c r="T145" s="4"/>
      <c r="U145" s="4"/>
      <c r="V145" s="4"/>
      <c r="W145" s="4"/>
      <c r="X145" s="4"/>
    </row>
    <row r="146" spans="2:24" ht="24" customHeight="1" x14ac:dyDescent="0.25">
      <c r="B146" s="4"/>
      <c r="C146" s="4"/>
      <c r="D146" s="4"/>
      <c r="E146" s="4"/>
      <c r="F146" s="4"/>
      <c r="G146" s="4"/>
      <c r="H146" s="4"/>
      <c r="I146" s="4"/>
      <c r="J146" s="4"/>
      <c r="K146" s="4"/>
      <c r="L146" s="4"/>
      <c r="M146" s="4"/>
      <c r="N146" s="4"/>
      <c r="O146" s="4"/>
      <c r="P146" s="4"/>
      <c r="Q146" s="4"/>
      <c r="R146" s="4"/>
      <c r="S146" s="4"/>
      <c r="T146" s="4"/>
      <c r="U146" s="4"/>
      <c r="V146" s="4"/>
      <c r="W146" s="4"/>
      <c r="X146" s="4"/>
    </row>
    <row r="147" spans="2:24" ht="24" customHeight="1" x14ac:dyDescent="0.25">
      <c r="B147" s="4"/>
      <c r="C147" s="4"/>
      <c r="D147" s="4"/>
      <c r="E147" s="4"/>
      <c r="F147" s="4"/>
      <c r="G147" s="4"/>
      <c r="H147" s="4"/>
      <c r="I147" s="4"/>
      <c r="J147" s="4"/>
      <c r="K147" s="4"/>
      <c r="L147" s="4"/>
      <c r="M147" s="4"/>
      <c r="N147" s="4"/>
      <c r="O147" s="4"/>
      <c r="P147" s="4"/>
      <c r="Q147" s="4"/>
      <c r="R147" s="4"/>
      <c r="S147" s="4"/>
      <c r="T147" s="4"/>
      <c r="U147" s="4"/>
      <c r="V147" s="4"/>
      <c r="W147" s="4"/>
      <c r="X147" s="4"/>
    </row>
    <row r="148" spans="2:24" ht="24" customHeight="1" x14ac:dyDescent="0.25">
      <c r="B148" s="4"/>
      <c r="C148" s="4"/>
      <c r="D148" s="4"/>
      <c r="E148" s="4"/>
      <c r="F148" s="4"/>
      <c r="G148" s="4"/>
      <c r="H148" s="4"/>
      <c r="I148" s="4"/>
      <c r="J148" s="4"/>
      <c r="K148" s="4"/>
      <c r="L148" s="4"/>
      <c r="M148" s="4"/>
      <c r="N148" s="4"/>
      <c r="O148" s="4"/>
      <c r="P148" s="4"/>
      <c r="Q148" s="4"/>
      <c r="R148" s="4"/>
      <c r="S148" s="4"/>
      <c r="T148" s="4"/>
      <c r="U148" s="4"/>
      <c r="V148" s="4"/>
      <c r="W148" s="4"/>
      <c r="X148" s="4"/>
    </row>
    <row r="149" spans="2:24" ht="24" customHeight="1" x14ac:dyDescent="0.25">
      <c r="B149" s="4"/>
      <c r="C149" s="4"/>
      <c r="D149" s="4"/>
      <c r="E149" s="4"/>
      <c r="F149" s="4"/>
      <c r="G149" s="4"/>
      <c r="H149" s="4"/>
      <c r="I149" s="4"/>
      <c r="J149" s="4"/>
      <c r="K149" s="4"/>
      <c r="L149" s="4"/>
      <c r="M149" s="4"/>
      <c r="N149" s="4"/>
      <c r="O149" s="4"/>
      <c r="P149" s="4"/>
      <c r="Q149" s="4"/>
      <c r="R149" s="4"/>
      <c r="S149" s="4"/>
      <c r="T149" s="4"/>
      <c r="U149" s="4"/>
      <c r="V149" s="4"/>
      <c r="W149" s="4"/>
      <c r="X149" s="4"/>
    </row>
    <row r="150" spans="2:24" ht="24" customHeight="1" x14ac:dyDescent="0.25">
      <c r="B150" s="4"/>
      <c r="C150" s="4"/>
      <c r="D150" s="4"/>
      <c r="E150" s="4"/>
      <c r="F150" s="4"/>
      <c r="G150" s="4"/>
      <c r="H150" s="4"/>
      <c r="I150" s="4"/>
      <c r="J150" s="4"/>
      <c r="K150" s="4"/>
      <c r="L150" s="4"/>
      <c r="M150" s="4"/>
      <c r="N150" s="4"/>
      <c r="O150" s="4"/>
      <c r="P150" s="4"/>
      <c r="Q150" s="4"/>
      <c r="R150" s="4"/>
      <c r="S150" s="4"/>
      <c r="T150" s="4"/>
      <c r="U150" s="4"/>
      <c r="V150" s="4"/>
      <c r="W150" s="4"/>
      <c r="X150" s="4"/>
    </row>
    <row r="151" spans="2:24" ht="24" customHeight="1" x14ac:dyDescent="0.25">
      <c r="B151" s="4"/>
      <c r="C151" s="4"/>
      <c r="D151" s="4"/>
      <c r="E151" s="4"/>
      <c r="F151" s="4"/>
      <c r="G151" s="4"/>
      <c r="H151" s="4"/>
      <c r="I151" s="4"/>
      <c r="J151" s="4"/>
      <c r="K151" s="4"/>
      <c r="L151" s="4"/>
      <c r="M151" s="4"/>
      <c r="N151" s="4"/>
      <c r="O151" s="4"/>
      <c r="P151" s="4"/>
      <c r="Q151" s="4"/>
      <c r="R151" s="4"/>
      <c r="S151" s="4"/>
      <c r="T151" s="4"/>
      <c r="U151" s="4"/>
      <c r="V151" s="4"/>
      <c r="W151" s="4"/>
      <c r="X151" s="4"/>
    </row>
    <row r="152" spans="2:24" ht="24" customHeight="1" x14ac:dyDescent="0.25">
      <c r="B152" s="4"/>
      <c r="C152" s="4"/>
      <c r="D152" s="4"/>
      <c r="E152" s="4"/>
      <c r="F152" s="4"/>
      <c r="G152" s="4"/>
      <c r="H152" s="4"/>
      <c r="I152" s="4"/>
      <c r="J152" s="4"/>
      <c r="K152" s="4"/>
      <c r="L152" s="4"/>
      <c r="M152" s="4"/>
      <c r="N152" s="4"/>
      <c r="O152" s="4"/>
      <c r="P152" s="4"/>
      <c r="Q152" s="4"/>
      <c r="R152" s="4"/>
      <c r="S152" s="4"/>
      <c r="T152" s="4"/>
      <c r="U152" s="4"/>
      <c r="V152" s="4"/>
      <c r="W152" s="4"/>
      <c r="X152" s="4"/>
    </row>
    <row r="153" spans="2:24" ht="24" customHeight="1" x14ac:dyDescent="0.25">
      <c r="B153" s="4"/>
      <c r="C153" s="4"/>
      <c r="D153" s="4"/>
      <c r="E153" s="4"/>
      <c r="F153" s="4"/>
      <c r="G153" s="4"/>
      <c r="H153" s="4"/>
      <c r="I153" s="4"/>
      <c r="J153" s="4"/>
      <c r="K153" s="4"/>
      <c r="L153" s="4"/>
      <c r="M153" s="4"/>
      <c r="N153" s="4"/>
      <c r="O153" s="4"/>
      <c r="P153" s="4"/>
      <c r="Q153" s="4"/>
      <c r="R153" s="4"/>
      <c r="S153" s="4"/>
      <c r="T153" s="4"/>
      <c r="U153" s="4"/>
      <c r="V153" s="4"/>
      <c r="W153" s="4"/>
      <c r="X153" s="4"/>
    </row>
    <row r="154" spans="2:24" ht="24" customHeight="1" x14ac:dyDescent="0.25">
      <c r="B154" s="4"/>
      <c r="C154" s="4"/>
      <c r="D154" s="4"/>
      <c r="E154" s="4"/>
      <c r="F154" s="4"/>
      <c r="G154" s="4"/>
      <c r="H154" s="4"/>
      <c r="I154" s="4"/>
      <c r="J154" s="4"/>
      <c r="K154" s="4"/>
      <c r="L154" s="4"/>
      <c r="M154" s="4"/>
      <c r="N154" s="4"/>
      <c r="O154" s="4"/>
      <c r="P154" s="4"/>
      <c r="Q154" s="4"/>
      <c r="R154" s="4"/>
      <c r="S154" s="4"/>
      <c r="T154" s="4"/>
      <c r="U154" s="4"/>
      <c r="V154" s="4"/>
      <c r="W154" s="4"/>
      <c r="X154" s="4"/>
    </row>
    <row r="155" spans="2:24" ht="24" customHeight="1" x14ac:dyDescent="0.25">
      <c r="B155" s="4"/>
      <c r="C155" s="4"/>
      <c r="D155" s="4"/>
      <c r="E155" s="4"/>
      <c r="F155" s="4"/>
      <c r="G155" s="4"/>
      <c r="H155" s="4"/>
      <c r="I155" s="4"/>
      <c r="J155" s="4"/>
      <c r="K155" s="4"/>
      <c r="L155" s="4"/>
      <c r="M155" s="4"/>
      <c r="N155" s="4"/>
      <c r="O155" s="4"/>
      <c r="P155" s="4"/>
      <c r="Q155" s="4"/>
      <c r="R155" s="4"/>
      <c r="S155" s="4"/>
      <c r="T155" s="4"/>
      <c r="U155" s="4"/>
      <c r="V155" s="4"/>
      <c r="W155" s="4"/>
      <c r="X155" s="4"/>
    </row>
    <row r="156" spans="2:24" ht="24" customHeight="1" x14ac:dyDescent="0.25">
      <c r="B156" s="4"/>
      <c r="C156" s="4"/>
      <c r="D156" s="4"/>
      <c r="E156" s="4"/>
      <c r="F156" s="4"/>
      <c r="G156" s="4"/>
      <c r="H156" s="4"/>
      <c r="I156" s="4"/>
      <c r="J156" s="4"/>
      <c r="K156" s="4"/>
      <c r="L156" s="4"/>
      <c r="M156" s="4"/>
      <c r="N156" s="4"/>
      <c r="O156" s="4"/>
      <c r="P156" s="4"/>
      <c r="Q156" s="4"/>
      <c r="R156" s="4"/>
      <c r="S156" s="4"/>
      <c r="T156" s="4"/>
      <c r="U156" s="4"/>
      <c r="V156" s="4"/>
      <c r="W156" s="4"/>
      <c r="X156" s="4"/>
    </row>
    <row r="157" spans="2:24" ht="24" customHeight="1" x14ac:dyDescent="0.25">
      <c r="B157" s="4"/>
      <c r="C157" s="4"/>
      <c r="D157" s="4"/>
      <c r="E157" s="4"/>
      <c r="F157" s="4"/>
      <c r="G157" s="4"/>
      <c r="H157" s="4"/>
      <c r="I157" s="4"/>
      <c r="J157" s="4"/>
      <c r="K157" s="4"/>
      <c r="L157" s="4"/>
      <c r="M157" s="4"/>
      <c r="N157" s="4"/>
      <c r="O157" s="4"/>
      <c r="P157" s="4"/>
      <c r="Q157" s="4"/>
      <c r="R157" s="4"/>
      <c r="S157" s="4"/>
      <c r="T157" s="4"/>
      <c r="U157" s="4"/>
      <c r="V157" s="4"/>
      <c r="W157" s="4"/>
      <c r="X157" s="4"/>
    </row>
    <row r="158" spans="2:24" ht="24" customHeight="1" x14ac:dyDescent="0.25">
      <c r="B158" s="4"/>
      <c r="C158" s="4"/>
      <c r="D158" s="4"/>
      <c r="E158" s="4"/>
      <c r="F158" s="4"/>
      <c r="G158" s="4"/>
      <c r="H158" s="4"/>
      <c r="I158" s="4"/>
      <c r="J158" s="4"/>
      <c r="K158" s="4"/>
      <c r="L158" s="4"/>
      <c r="M158" s="4"/>
      <c r="N158" s="4"/>
      <c r="O158" s="4"/>
      <c r="P158" s="4"/>
      <c r="Q158" s="4"/>
      <c r="R158" s="4"/>
      <c r="S158" s="4"/>
      <c r="T158" s="4"/>
      <c r="U158" s="4"/>
      <c r="V158" s="4"/>
      <c r="W158" s="4"/>
      <c r="X158" s="4"/>
    </row>
    <row r="159" spans="2:24" ht="24" customHeight="1" x14ac:dyDescent="0.25">
      <c r="B159" s="4"/>
      <c r="C159" s="4"/>
      <c r="D159" s="4"/>
      <c r="E159" s="4"/>
      <c r="F159" s="4"/>
      <c r="G159" s="4"/>
      <c r="H159" s="4"/>
      <c r="I159" s="4"/>
      <c r="J159" s="4"/>
      <c r="K159" s="4"/>
      <c r="L159" s="4"/>
      <c r="M159" s="4"/>
      <c r="N159" s="4"/>
      <c r="O159" s="4"/>
      <c r="P159" s="4"/>
      <c r="Q159" s="4"/>
      <c r="R159" s="4"/>
      <c r="S159" s="4"/>
      <c r="T159" s="4"/>
      <c r="U159" s="4"/>
      <c r="V159" s="4"/>
      <c r="W159" s="4"/>
      <c r="X159" s="4"/>
    </row>
    <row r="160" spans="2:24" ht="24" customHeight="1" x14ac:dyDescent="0.25">
      <c r="B160" s="4"/>
      <c r="C160" s="4"/>
      <c r="D160" s="4"/>
      <c r="E160" s="4"/>
      <c r="F160" s="4"/>
      <c r="G160" s="4"/>
      <c r="H160" s="4"/>
      <c r="I160" s="4"/>
      <c r="J160" s="4"/>
      <c r="K160" s="4"/>
      <c r="L160" s="4"/>
      <c r="M160" s="4"/>
      <c r="N160" s="4"/>
      <c r="O160" s="4"/>
      <c r="P160" s="4"/>
      <c r="Q160" s="4"/>
      <c r="R160" s="4"/>
      <c r="S160" s="4"/>
      <c r="T160" s="4"/>
      <c r="U160" s="4"/>
      <c r="V160" s="4"/>
      <c r="W160" s="4"/>
      <c r="X160" s="4"/>
    </row>
    <row r="161" spans="2:24" ht="24" customHeight="1" x14ac:dyDescent="0.25">
      <c r="B161" s="4"/>
      <c r="C161" s="4"/>
      <c r="D161" s="4"/>
      <c r="E161" s="4"/>
      <c r="F161" s="4"/>
      <c r="G161" s="4"/>
      <c r="H161" s="4"/>
      <c r="I161" s="4"/>
      <c r="J161" s="4"/>
      <c r="K161" s="4"/>
      <c r="L161" s="4"/>
      <c r="M161" s="4"/>
      <c r="N161" s="4"/>
      <c r="O161" s="4"/>
      <c r="P161" s="4"/>
      <c r="Q161" s="4"/>
      <c r="R161" s="4"/>
      <c r="S161" s="4"/>
      <c r="T161" s="4"/>
      <c r="U161" s="4"/>
      <c r="V161" s="4"/>
      <c r="W161" s="4"/>
      <c r="X161" s="4"/>
    </row>
    <row r="162" spans="2:24" ht="24" customHeight="1" x14ac:dyDescent="0.25">
      <c r="B162" s="4"/>
      <c r="C162" s="4"/>
      <c r="D162" s="4"/>
      <c r="E162" s="4"/>
      <c r="F162" s="4"/>
      <c r="G162" s="4"/>
      <c r="H162" s="4"/>
      <c r="I162" s="4"/>
      <c r="J162" s="4"/>
      <c r="K162" s="4"/>
      <c r="L162" s="4"/>
      <c r="M162" s="4"/>
      <c r="N162" s="4"/>
      <c r="O162" s="4"/>
      <c r="P162" s="4"/>
      <c r="Q162" s="4"/>
      <c r="R162" s="4"/>
      <c r="S162" s="4"/>
      <c r="T162" s="4"/>
      <c r="U162" s="4"/>
      <c r="V162" s="4"/>
      <c r="W162" s="4"/>
      <c r="X162" s="4"/>
    </row>
    <row r="163" spans="2:24" ht="24" customHeight="1" x14ac:dyDescent="0.25">
      <c r="B163" s="4"/>
      <c r="C163" s="4"/>
      <c r="D163" s="4"/>
      <c r="E163" s="4"/>
      <c r="F163" s="4"/>
      <c r="G163" s="4"/>
      <c r="H163" s="4"/>
      <c r="I163" s="4"/>
      <c r="J163" s="4"/>
      <c r="K163" s="4"/>
      <c r="L163" s="4"/>
      <c r="M163" s="4"/>
      <c r="N163" s="4"/>
      <c r="O163" s="4"/>
      <c r="P163" s="4"/>
      <c r="Q163" s="4"/>
      <c r="R163" s="4"/>
      <c r="S163" s="4"/>
      <c r="T163" s="4"/>
      <c r="U163" s="4"/>
      <c r="V163" s="4"/>
      <c r="W163" s="4"/>
      <c r="X163" s="4"/>
    </row>
    <row r="164" spans="2:24" ht="24" customHeight="1" x14ac:dyDescent="0.25">
      <c r="B164" s="4"/>
      <c r="C164" s="4"/>
      <c r="D164" s="4"/>
      <c r="E164" s="4"/>
      <c r="F164" s="4"/>
      <c r="G164" s="4"/>
      <c r="H164" s="4"/>
      <c r="I164" s="4"/>
      <c r="J164" s="4"/>
      <c r="K164" s="4"/>
      <c r="L164" s="4"/>
      <c r="M164" s="4"/>
      <c r="N164" s="4"/>
      <c r="O164" s="4"/>
      <c r="P164" s="4"/>
      <c r="Q164" s="4"/>
      <c r="R164" s="4"/>
      <c r="S164" s="4"/>
      <c r="T164" s="4"/>
      <c r="U164" s="4"/>
      <c r="V164" s="4"/>
      <c r="W164" s="4"/>
      <c r="X164" s="4"/>
    </row>
    <row r="165" spans="2:24" ht="24" customHeight="1" x14ac:dyDescent="0.25">
      <c r="B165" s="4"/>
      <c r="C165" s="4"/>
      <c r="D165" s="4"/>
      <c r="E165" s="4"/>
      <c r="F165" s="4"/>
      <c r="G165" s="4"/>
      <c r="H165" s="4"/>
      <c r="I165" s="4"/>
      <c r="J165" s="4"/>
      <c r="K165" s="4"/>
      <c r="L165" s="4"/>
      <c r="M165" s="4"/>
      <c r="N165" s="4"/>
      <c r="O165" s="4"/>
      <c r="P165" s="4"/>
      <c r="Q165" s="4"/>
      <c r="R165" s="4"/>
      <c r="S165" s="4"/>
      <c r="T165" s="4"/>
      <c r="U165" s="4"/>
      <c r="V165" s="4"/>
      <c r="W165" s="4"/>
      <c r="X165" s="4"/>
    </row>
    <row r="166" spans="2:24" ht="24" customHeight="1" x14ac:dyDescent="0.25">
      <c r="B166" s="4"/>
      <c r="C166" s="4"/>
      <c r="D166" s="4"/>
      <c r="E166" s="4"/>
      <c r="F166" s="4"/>
      <c r="G166" s="4"/>
      <c r="H166" s="4"/>
      <c r="I166" s="4"/>
      <c r="J166" s="4"/>
      <c r="K166" s="4"/>
      <c r="L166" s="4"/>
      <c r="M166" s="4"/>
      <c r="N166" s="4"/>
      <c r="O166" s="4"/>
      <c r="P166" s="4"/>
      <c r="Q166" s="4"/>
      <c r="R166" s="4"/>
      <c r="S166" s="4"/>
      <c r="T166" s="4"/>
      <c r="U166" s="4"/>
      <c r="V166" s="4"/>
      <c r="W166" s="4"/>
      <c r="X166" s="4"/>
    </row>
    <row r="167" spans="2:24" ht="24" customHeight="1" x14ac:dyDescent="0.25">
      <c r="B167" s="4"/>
      <c r="C167" s="4"/>
      <c r="D167" s="4"/>
      <c r="E167" s="4"/>
      <c r="F167" s="4"/>
      <c r="G167" s="4"/>
      <c r="H167" s="4"/>
      <c r="I167" s="4"/>
      <c r="J167" s="4"/>
      <c r="K167" s="4"/>
      <c r="L167" s="4"/>
      <c r="M167" s="4"/>
      <c r="N167" s="4"/>
      <c r="O167" s="4"/>
      <c r="P167" s="4"/>
      <c r="Q167" s="4"/>
      <c r="R167" s="4"/>
      <c r="S167" s="4"/>
      <c r="T167" s="4"/>
      <c r="U167" s="4"/>
      <c r="V167" s="4"/>
      <c r="W167" s="4"/>
      <c r="X167" s="4"/>
    </row>
    <row r="168" spans="2:24" ht="24" customHeight="1" x14ac:dyDescent="0.25">
      <c r="B168" s="4"/>
      <c r="C168" s="4"/>
      <c r="D168" s="4"/>
      <c r="E168" s="4"/>
      <c r="F168" s="4"/>
      <c r="G168" s="4"/>
      <c r="H168" s="4"/>
      <c r="I168" s="4"/>
      <c r="J168" s="4"/>
      <c r="K168" s="4"/>
      <c r="L168" s="4"/>
      <c r="M168" s="4"/>
      <c r="N168" s="4"/>
      <c r="O168" s="4"/>
      <c r="P168" s="4"/>
      <c r="Q168" s="4"/>
      <c r="R168" s="4"/>
      <c r="S168" s="4"/>
      <c r="T168" s="4"/>
      <c r="U168" s="4"/>
      <c r="V168" s="4"/>
      <c r="W168" s="4"/>
      <c r="X168" s="4"/>
    </row>
    <row r="169" spans="2:24" ht="24" customHeight="1" x14ac:dyDescent="0.25">
      <c r="B169" s="4"/>
      <c r="C169" s="4"/>
      <c r="D169" s="4"/>
      <c r="E169" s="4"/>
      <c r="F169" s="4"/>
      <c r="G169" s="4"/>
      <c r="H169" s="4"/>
      <c r="I169" s="4"/>
      <c r="J169" s="4"/>
      <c r="K169" s="4"/>
      <c r="L169" s="4"/>
      <c r="M169" s="4"/>
      <c r="N169" s="4"/>
      <c r="O169" s="4"/>
      <c r="P169" s="4"/>
      <c r="Q169" s="4"/>
      <c r="R169" s="4"/>
      <c r="S169" s="4"/>
      <c r="T169" s="4"/>
      <c r="U169" s="4"/>
      <c r="V169" s="4"/>
      <c r="W169" s="4"/>
      <c r="X169" s="4"/>
    </row>
    <row r="170" spans="2:24" ht="24" customHeight="1" x14ac:dyDescent="0.25">
      <c r="B170" s="4"/>
      <c r="C170" s="4"/>
      <c r="D170" s="4"/>
      <c r="E170" s="4"/>
      <c r="F170" s="4"/>
      <c r="G170" s="4"/>
      <c r="H170" s="4"/>
      <c r="I170" s="4"/>
      <c r="J170" s="4"/>
      <c r="K170" s="4"/>
      <c r="L170" s="4"/>
      <c r="M170" s="4"/>
      <c r="N170" s="4"/>
      <c r="O170" s="4"/>
      <c r="P170" s="4"/>
      <c r="Q170" s="4"/>
      <c r="R170" s="4"/>
      <c r="S170" s="4"/>
      <c r="T170" s="4"/>
      <c r="U170" s="4"/>
      <c r="V170" s="4"/>
      <c r="W170" s="4"/>
      <c r="X170" s="4"/>
    </row>
    <row r="171" spans="2:24" ht="24" customHeight="1" x14ac:dyDescent="0.25">
      <c r="B171" s="4"/>
      <c r="C171" s="4"/>
      <c r="D171" s="4"/>
      <c r="E171" s="4"/>
      <c r="F171" s="4"/>
      <c r="G171" s="4"/>
      <c r="H171" s="4"/>
      <c r="I171" s="4"/>
      <c r="J171" s="4"/>
      <c r="K171" s="4"/>
      <c r="L171" s="4"/>
      <c r="M171" s="4"/>
      <c r="N171" s="4"/>
      <c r="O171" s="4"/>
      <c r="P171" s="4"/>
      <c r="Q171" s="4"/>
      <c r="R171" s="4"/>
      <c r="S171" s="4"/>
      <c r="T171" s="4"/>
      <c r="U171" s="4"/>
      <c r="V171" s="4"/>
      <c r="W171" s="4"/>
      <c r="X171" s="4"/>
    </row>
    <row r="172" spans="2:24" ht="24" customHeight="1" x14ac:dyDescent="0.25">
      <c r="B172" s="4"/>
      <c r="C172" s="4"/>
      <c r="D172" s="4"/>
      <c r="E172" s="4"/>
      <c r="F172" s="4"/>
      <c r="G172" s="4"/>
      <c r="H172" s="4"/>
      <c r="I172" s="4"/>
      <c r="J172" s="4"/>
      <c r="K172" s="4"/>
      <c r="L172" s="4"/>
      <c r="M172" s="4"/>
      <c r="N172" s="4"/>
      <c r="O172" s="4"/>
      <c r="P172" s="4"/>
      <c r="Q172" s="4"/>
      <c r="R172" s="4"/>
      <c r="S172" s="4"/>
      <c r="T172" s="4"/>
      <c r="U172" s="4"/>
      <c r="V172" s="4"/>
      <c r="W172" s="4"/>
      <c r="X172" s="4"/>
    </row>
    <row r="173" spans="2:24" ht="24" customHeight="1" x14ac:dyDescent="0.25">
      <c r="B173" s="4"/>
      <c r="C173" s="4"/>
      <c r="D173" s="4"/>
      <c r="E173" s="4"/>
      <c r="F173" s="4"/>
      <c r="G173" s="4"/>
      <c r="H173" s="4"/>
      <c r="I173" s="4"/>
      <c r="J173" s="4"/>
      <c r="K173" s="4"/>
      <c r="L173" s="4"/>
      <c r="M173" s="4"/>
      <c r="N173" s="4"/>
      <c r="O173" s="4"/>
      <c r="P173" s="4"/>
      <c r="Q173" s="4"/>
      <c r="R173" s="4"/>
      <c r="S173" s="4"/>
      <c r="T173" s="4"/>
      <c r="U173" s="4"/>
      <c r="V173" s="4"/>
      <c r="W173" s="4"/>
      <c r="X173" s="4"/>
    </row>
    <row r="174" spans="2:24" ht="24" customHeight="1" x14ac:dyDescent="0.25">
      <c r="B174" s="4"/>
      <c r="C174" s="4"/>
      <c r="D174" s="4"/>
      <c r="E174" s="4"/>
      <c r="F174" s="4"/>
      <c r="G174" s="4"/>
      <c r="H174" s="4"/>
      <c r="I174" s="4"/>
      <c r="J174" s="4"/>
      <c r="K174" s="4"/>
      <c r="L174" s="4"/>
      <c r="M174" s="4"/>
      <c r="N174" s="4"/>
      <c r="O174" s="4"/>
      <c r="P174" s="4"/>
      <c r="Q174" s="4"/>
      <c r="R174" s="4"/>
      <c r="S174" s="4"/>
      <c r="T174" s="4"/>
      <c r="U174" s="4"/>
      <c r="V174" s="4"/>
      <c r="W174" s="4"/>
      <c r="X174" s="4"/>
    </row>
    <row r="175" spans="2:24" ht="24" customHeight="1" x14ac:dyDescent="0.25">
      <c r="B175" s="4"/>
      <c r="C175" s="4"/>
      <c r="D175" s="4"/>
      <c r="E175" s="4"/>
      <c r="F175" s="4"/>
      <c r="G175" s="4"/>
      <c r="H175" s="4"/>
      <c r="I175" s="4"/>
      <c r="J175" s="4"/>
      <c r="K175" s="4"/>
      <c r="L175" s="4"/>
      <c r="M175" s="4"/>
      <c r="N175" s="4"/>
      <c r="O175" s="4"/>
      <c r="P175" s="4"/>
      <c r="Q175" s="4"/>
      <c r="R175" s="4"/>
      <c r="S175" s="4"/>
      <c r="T175" s="4"/>
      <c r="U175" s="4"/>
      <c r="V175" s="4"/>
      <c r="W175" s="4"/>
      <c r="X175" s="4"/>
    </row>
    <row r="176" spans="2:24" ht="24" customHeight="1" x14ac:dyDescent="0.25">
      <c r="B176" s="4"/>
      <c r="C176" s="4"/>
      <c r="D176" s="4"/>
      <c r="E176" s="4"/>
      <c r="F176" s="4"/>
      <c r="G176" s="4"/>
      <c r="H176" s="4"/>
      <c r="I176" s="4"/>
      <c r="J176" s="4"/>
      <c r="K176" s="4"/>
      <c r="L176" s="4"/>
      <c r="M176" s="4"/>
      <c r="N176" s="4"/>
      <c r="O176" s="4"/>
      <c r="P176" s="4"/>
      <c r="Q176" s="4"/>
      <c r="R176" s="4"/>
      <c r="S176" s="4"/>
      <c r="T176" s="4"/>
      <c r="U176" s="4"/>
      <c r="V176" s="4"/>
      <c r="W176" s="4"/>
      <c r="X176" s="4"/>
    </row>
    <row r="177" spans="2:24" ht="24" customHeight="1" x14ac:dyDescent="0.25">
      <c r="B177" s="4"/>
      <c r="C177" s="4"/>
      <c r="D177" s="4"/>
      <c r="E177" s="4"/>
      <c r="F177" s="4"/>
      <c r="G177" s="4"/>
      <c r="H177" s="4"/>
      <c r="I177" s="4"/>
      <c r="J177" s="4"/>
      <c r="K177" s="4"/>
      <c r="L177" s="4"/>
      <c r="M177" s="4"/>
      <c r="N177" s="4"/>
      <c r="O177" s="4"/>
      <c r="P177" s="4"/>
      <c r="Q177" s="4"/>
      <c r="R177" s="4"/>
      <c r="S177" s="4"/>
      <c r="T177" s="4"/>
      <c r="U177" s="4"/>
      <c r="V177" s="4"/>
      <c r="W177" s="4"/>
      <c r="X177" s="4"/>
    </row>
    <row r="178" spans="2:24" ht="24" customHeight="1" x14ac:dyDescent="0.25">
      <c r="B178" s="4"/>
      <c r="C178" s="4"/>
      <c r="D178" s="4"/>
      <c r="E178" s="4"/>
      <c r="F178" s="4"/>
      <c r="G178" s="4"/>
      <c r="H178" s="4"/>
      <c r="I178" s="4"/>
      <c r="J178" s="4"/>
      <c r="K178" s="4"/>
      <c r="L178" s="4"/>
      <c r="M178" s="4"/>
      <c r="N178" s="4"/>
      <c r="O178" s="4"/>
      <c r="P178" s="4"/>
      <c r="Q178" s="4"/>
      <c r="R178" s="4"/>
      <c r="S178" s="4"/>
      <c r="T178" s="4"/>
      <c r="U178" s="4"/>
      <c r="V178" s="4"/>
      <c r="W178" s="4"/>
      <c r="X178" s="4"/>
    </row>
    <row r="179" spans="2:24" ht="24" customHeight="1" x14ac:dyDescent="0.25">
      <c r="B179" s="4"/>
      <c r="C179" s="4"/>
      <c r="D179" s="4"/>
      <c r="E179" s="4"/>
      <c r="F179" s="4"/>
      <c r="G179" s="4"/>
      <c r="H179" s="4"/>
      <c r="I179" s="4"/>
      <c r="J179" s="4"/>
      <c r="K179" s="4"/>
      <c r="L179" s="4"/>
      <c r="M179" s="4"/>
      <c r="N179" s="4"/>
      <c r="O179" s="4"/>
      <c r="P179" s="4"/>
      <c r="Q179" s="4"/>
      <c r="R179" s="4"/>
      <c r="S179" s="4"/>
      <c r="T179" s="4"/>
      <c r="U179" s="4"/>
      <c r="V179" s="4"/>
      <c r="W179" s="4"/>
      <c r="X179" s="4"/>
    </row>
    <row r="180" spans="2:24" ht="24" customHeight="1" x14ac:dyDescent="0.25">
      <c r="B180" s="4"/>
      <c r="C180" s="4"/>
      <c r="D180" s="4"/>
      <c r="E180" s="4"/>
      <c r="F180" s="4"/>
      <c r="G180" s="4"/>
      <c r="H180" s="4"/>
      <c r="I180" s="4"/>
      <c r="J180" s="4"/>
      <c r="K180" s="4"/>
      <c r="L180" s="4"/>
      <c r="M180" s="4"/>
      <c r="N180" s="4"/>
      <c r="O180" s="4"/>
      <c r="P180" s="4"/>
      <c r="Q180" s="4"/>
      <c r="R180" s="4"/>
      <c r="S180" s="4"/>
      <c r="T180" s="4"/>
      <c r="U180" s="4"/>
      <c r="V180" s="4"/>
      <c r="W180" s="4"/>
      <c r="X180" s="4"/>
    </row>
    <row r="181" spans="2:24" ht="24" customHeight="1" x14ac:dyDescent="0.25">
      <c r="B181" s="4"/>
      <c r="C181" s="4"/>
      <c r="D181" s="4"/>
      <c r="E181" s="4"/>
      <c r="F181" s="4"/>
      <c r="G181" s="4"/>
      <c r="H181" s="4"/>
      <c r="I181" s="4"/>
      <c r="J181" s="4"/>
      <c r="K181" s="4"/>
      <c r="L181" s="4"/>
      <c r="M181" s="4"/>
      <c r="N181" s="4"/>
      <c r="O181" s="4"/>
      <c r="P181" s="4"/>
      <c r="Q181" s="4"/>
      <c r="R181" s="4"/>
      <c r="S181" s="4"/>
      <c r="T181" s="4"/>
      <c r="U181" s="4"/>
      <c r="V181" s="4"/>
      <c r="W181" s="4"/>
      <c r="X181" s="4"/>
    </row>
    <row r="182" spans="2:24" ht="24" customHeight="1" x14ac:dyDescent="0.25">
      <c r="B182" s="4"/>
      <c r="C182" s="4"/>
      <c r="D182" s="4"/>
      <c r="E182" s="4"/>
      <c r="F182" s="4"/>
      <c r="G182" s="4"/>
      <c r="H182" s="4"/>
      <c r="I182" s="4"/>
      <c r="J182" s="4"/>
      <c r="K182" s="4"/>
      <c r="L182" s="4"/>
      <c r="M182" s="4"/>
      <c r="N182" s="4"/>
      <c r="O182" s="4"/>
      <c r="P182" s="4"/>
      <c r="Q182" s="4"/>
      <c r="R182" s="4"/>
      <c r="S182" s="4"/>
      <c r="T182" s="4"/>
      <c r="U182" s="4"/>
      <c r="V182" s="4"/>
      <c r="W182" s="4"/>
      <c r="X182" s="4"/>
    </row>
    <row r="183" spans="2:24" ht="24" customHeight="1" x14ac:dyDescent="0.25">
      <c r="B183" s="4"/>
      <c r="C183" s="4"/>
      <c r="D183" s="4"/>
      <c r="E183" s="4"/>
      <c r="F183" s="4"/>
      <c r="G183" s="4"/>
      <c r="H183" s="4"/>
      <c r="I183" s="4"/>
      <c r="J183" s="4"/>
      <c r="K183" s="4"/>
      <c r="L183" s="4"/>
      <c r="M183" s="4"/>
      <c r="N183" s="4"/>
      <c r="O183" s="4"/>
      <c r="P183" s="4"/>
      <c r="Q183" s="4"/>
      <c r="R183" s="4"/>
      <c r="S183" s="4"/>
      <c r="T183" s="4"/>
      <c r="U183" s="4"/>
      <c r="V183" s="4"/>
      <c r="W183" s="4"/>
      <c r="X183" s="4"/>
    </row>
    <row r="184" spans="2:24" ht="24" customHeight="1" x14ac:dyDescent="0.25">
      <c r="B184" s="4"/>
      <c r="C184" s="4"/>
      <c r="D184" s="4"/>
      <c r="E184" s="4"/>
      <c r="F184" s="4"/>
      <c r="G184" s="4"/>
      <c r="H184" s="4"/>
      <c r="I184" s="4"/>
      <c r="J184" s="4"/>
      <c r="K184" s="4"/>
      <c r="L184" s="4"/>
      <c r="M184" s="4"/>
      <c r="N184" s="4"/>
      <c r="O184" s="4"/>
      <c r="P184" s="4"/>
      <c r="Q184" s="4"/>
      <c r="R184" s="4"/>
      <c r="S184" s="4"/>
      <c r="T184" s="4"/>
      <c r="U184" s="4"/>
      <c r="V184" s="4"/>
      <c r="W184" s="4"/>
      <c r="X184" s="4"/>
    </row>
    <row r="185" spans="2:24" ht="24" customHeight="1" x14ac:dyDescent="0.25">
      <c r="B185" s="4"/>
      <c r="C185" s="4"/>
      <c r="D185" s="4"/>
      <c r="E185" s="4"/>
      <c r="F185" s="4"/>
      <c r="G185" s="4"/>
      <c r="H185" s="4"/>
      <c r="I185" s="4"/>
      <c r="J185" s="4"/>
      <c r="K185" s="4"/>
      <c r="L185" s="4"/>
      <c r="M185" s="4"/>
      <c r="N185" s="4"/>
      <c r="O185" s="4"/>
      <c r="P185" s="4"/>
      <c r="Q185" s="4"/>
      <c r="R185" s="4"/>
      <c r="S185" s="4"/>
      <c r="T185" s="4"/>
      <c r="U185" s="4"/>
      <c r="V185" s="4"/>
      <c r="W185" s="4"/>
      <c r="X185" s="4"/>
    </row>
    <row r="186" spans="2:24" ht="24" customHeight="1" x14ac:dyDescent="0.25">
      <c r="B186" s="4"/>
      <c r="C186" s="4"/>
      <c r="D186" s="4"/>
      <c r="E186" s="4"/>
      <c r="F186" s="4"/>
      <c r="G186" s="4"/>
      <c r="H186" s="4"/>
      <c r="I186" s="4"/>
      <c r="J186" s="4"/>
      <c r="K186" s="4"/>
      <c r="L186" s="4"/>
      <c r="M186" s="4"/>
      <c r="N186" s="4"/>
      <c r="O186" s="4"/>
      <c r="P186" s="4"/>
      <c r="Q186" s="4"/>
      <c r="R186" s="4"/>
      <c r="S186" s="4"/>
      <c r="T186" s="4"/>
      <c r="U186" s="4"/>
      <c r="V186" s="4"/>
      <c r="W186" s="4"/>
      <c r="X186" s="4"/>
    </row>
    <row r="187" spans="2:24" x14ac:dyDescent="0.25">
      <c r="B187" s="4"/>
      <c r="C187" s="4"/>
      <c r="D187" s="4"/>
      <c r="E187" s="4"/>
      <c r="F187" s="4"/>
      <c r="G187" s="4"/>
      <c r="H187" s="4"/>
      <c r="I187" s="4"/>
      <c r="J187" s="4"/>
      <c r="K187" s="4"/>
      <c r="L187" s="4"/>
      <c r="M187" s="4"/>
      <c r="N187" s="4"/>
      <c r="O187" s="4"/>
      <c r="P187" s="4"/>
      <c r="Q187" s="4"/>
      <c r="R187" s="4"/>
      <c r="S187" s="4"/>
      <c r="T187" s="4"/>
      <c r="U187" s="4"/>
      <c r="V187" s="4"/>
      <c r="W187" s="4"/>
      <c r="X187" s="4"/>
    </row>
    <row r="188" spans="2:24" x14ac:dyDescent="0.25">
      <c r="B188" s="4"/>
      <c r="C188" s="4"/>
      <c r="D188" s="4"/>
      <c r="E188" s="4"/>
      <c r="F188" s="4"/>
      <c r="G188" s="4"/>
      <c r="H188" s="4"/>
      <c r="I188" s="4"/>
      <c r="J188" s="4"/>
      <c r="K188" s="4"/>
      <c r="L188" s="4"/>
      <c r="M188" s="4"/>
      <c r="N188" s="4"/>
      <c r="O188" s="4"/>
      <c r="P188" s="4"/>
      <c r="Q188" s="4"/>
      <c r="R188" s="4"/>
      <c r="S188" s="4"/>
      <c r="T188" s="4"/>
      <c r="U188" s="4"/>
      <c r="V188" s="4"/>
      <c r="W188" s="4"/>
      <c r="X188" s="4"/>
    </row>
    <row r="189" spans="2:24" x14ac:dyDescent="0.25">
      <c r="B189" s="4"/>
      <c r="C189" s="4"/>
      <c r="D189" s="4"/>
      <c r="E189" s="4"/>
      <c r="F189" s="4"/>
      <c r="G189" s="4"/>
      <c r="H189" s="4"/>
      <c r="I189" s="4"/>
      <c r="J189" s="4"/>
      <c r="K189" s="4"/>
      <c r="L189" s="4"/>
      <c r="M189" s="4"/>
      <c r="N189" s="4"/>
      <c r="O189" s="4"/>
      <c r="P189" s="4"/>
      <c r="Q189" s="4"/>
      <c r="R189" s="4"/>
      <c r="S189" s="4"/>
      <c r="T189" s="4"/>
      <c r="U189" s="4"/>
      <c r="V189" s="4"/>
      <c r="W189" s="4"/>
      <c r="X189" s="4"/>
    </row>
    <row r="190" spans="2:24" x14ac:dyDescent="0.25">
      <c r="B190" s="4"/>
      <c r="C190" s="4"/>
      <c r="D190" s="4"/>
      <c r="E190" s="4"/>
      <c r="F190" s="4"/>
      <c r="G190" s="4"/>
      <c r="H190" s="4"/>
      <c r="I190" s="4"/>
      <c r="J190" s="4"/>
      <c r="K190" s="4"/>
      <c r="L190" s="4"/>
      <c r="M190" s="4"/>
      <c r="N190" s="4"/>
      <c r="O190" s="4"/>
      <c r="P190" s="4"/>
      <c r="Q190" s="4"/>
      <c r="R190" s="4"/>
      <c r="S190" s="4"/>
      <c r="T190" s="4"/>
      <c r="U190" s="4"/>
      <c r="V190" s="4"/>
      <c r="W190" s="4"/>
      <c r="X190" s="4"/>
    </row>
    <row r="191" spans="2:24" x14ac:dyDescent="0.25">
      <c r="B191" s="4"/>
      <c r="C191" s="4"/>
      <c r="D191" s="4"/>
      <c r="E191" s="4"/>
      <c r="F191" s="4"/>
      <c r="G191" s="4"/>
      <c r="H191" s="4"/>
      <c r="I191" s="4"/>
      <c r="J191" s="4"/>
      <c r="K191" s="4"/>
      <c r="L191" s="4"/>
      <c r="M191" s="4"/>
      <c r="N191" s="4"/>
      <c r="O191" s="4"/>
      <c r="P191" s="4"/>
      <c r="Q191" s="4"/>
      <c r="R191" s="4"/>
      <c r="S191" s="4"/>
      <c r="T191" s="4"/>
      <c r="U191" s="4"/>
      <c r="V191" s="4"/>
      <c r="W191" s="4"/>
      <c r="X191" s="4"/>
    </row>
    <row r="192" spans="2:24" x14ac:dyDescent="0.25">
      <c r="B192" s="4"/>
      <c r="C192" s="4"/>
      <c r="D192" s="4"/>
      <c r="E192" s="4"/>
      <c r="F192" s="4"/>
      <c r="G192" s="4"/>
      <c r="H192" s="4"/>
      <c r="I192" s="4"/>
      <c r="J192" s="4"/>
      <c r="K192" s="4"/>
      <c r="L192" s="4"/>
      <c r="M192" s="4"/>
      <c r="N192" s="4"/>
      <c r="O192" s="4"/>
      <c r="P192" s="4"/>
      <c r="Q192" s="4"/>
      <c r="R192" s="4"/>
      <c r="S192" s="4"/>
      <c r="T192" s="4"/>
      <c r="U192" s="4"/>
      <c r="V192" s="4"/>
      <c r="W192" s="4"/>
      <c r="X192" s="4"/>
    </row>
    <row r="193" spans="2:24" x14ac:dyDescent="0.25">
      <c r="B193" s="4"/>
      <c r="C193" s="4"/>
      <c r="D193" s="4"/>
      <c r="E193" s="4"/>
      <c r="F193" s="4"/>
      <c r="G193" s="4"/>
      <c r="H193" s="4"/>
      <c r="I193" s="4"/>
      <c r="J193" s="4"/>
      <c r="K193" s="4"/>
      <c r="L193" s="4"/>
      <c r="M193" s="4"/>
      <c r="N193" s="4"/>
      <c r="O193" s="4"/>
      <c r="P193" s="4"/>
      <c r="Q193" s="4"/>
      <c r="R193" s="4"/>
      <c r="S193" s="4"/>
      <c r="T193" s="4"/>
      <c r="U193" s="4"/>
      <c r="V193" s="4"/>
      <c r="W193" s="4"/>
      <c r="X193" s="4"/>
    </row>
    <row r="194" spans="2:24" x14ac:dyDescent="0.25">
      <c r="B194" s="4"/>
      <c r="C194" s="4"/>
      <c r="D194" s="4"/>
      <c r="E194" s="4"/>
      <c r="F194" s="4"/>
      <c r="G194" s="4"/>
      <c r="H194" s="4"/>
      <c r="I194" s="4"/>
      <c r="J194" s="4"/>
      <c r="K194" s="4"/>
      <c r="L194" s="4"/>
      <c r="M194" s="4"/>
      <c r="N194" s="4"/>
      <c r="O194" s="4"/>
      <c r="P194" s="4"/>
      <c r="Q194" s="4"/>
      <c r="R194" s="4"/>
      <c r="S194" s="4"/>
      <c r="T194" s="4"/>
      <c r="U194" s="4"/>
      <c r="V194" s="4"/>
      <c r="W194" s="4"/>
      <c r="X194" s="4"/>
    </row>
    <row r="195" spans="2:24" x14ac:dyDescent="0.25">
      <c r="B195" s="4"/>
      <c r="C195" s="4"/>
      <c r="D195" s="4"/>
      <c r="E195" s="4"/>
      <c r="F195" s="4"/>
      <c r="G195" s="4"/>
      <c r="H195" s="4"/>
      <c r="I195" s="4"/>
      <c r="J195" s="4"/>
      <c r="K195" s="4"/>
      <c r="L195" s="4"/>
      <c r="M195" s="4"/>
      <c r="N195" s="4"/>
      <c r="O195" s="4"/>
      <c r="P195" s="4"/>
      <c r="Q195" s="4"/>
      <c r="R195" s="4"/>
      <c r="S195" s="4"/>
      <c r="T195" s="4"/>
      <c r="U195" s="4"/>
      <c r="V195" s="4"/>
      <c r="W195" s="4"/>
      <c r="X195" s="4"/>
    </row>
    <row r="196" spans="2:24" x14ac:dyDescent="0.25">
      <c r="B196" s="4"/>
      <c r="C196" s="4"/>
      <c r="D196" s="4"/>
      <c r="E196" s="4"/>
      <c r="F196" s="4"/>
      <c r="G196" s="4"/>
      <c r="H196" s="4"/>
      <c r="I196" s="4"/>
      <c r="J196" s="4"/>
      <c r="K196" s="4"/>
      <c r="L196" s="4"/>
      <c r="M196" s="4"/>
      <c r="N196" s="4"/>
      <c r="O196" s="4"/>
      <c r="P196" s="4"/>
      <c r="Q196" s="4"/>
      <c r="R196" s="4"/>
      <c r="S196" s="4"/>
      <c r="T196" s="4"/>
      <c r="U196" s="4"/>
      <c r="V196" s="4"/>
      <c r="W196" s="4"/>
      <c r="X196" s="4"/>
    </row>
    <row r="197" spans="2:24" x14ac:dyDescent="0.25">
      <c r="B197" s="4"/>
      <c r="C197" s="4"/>
      <c r="D197" s="4"/>
      <c r="E197" s="4"/>
      <c r="F197" s="4"/>
      <c r="G197" s="4"/>
      <c r="H197" s="4"/>
      <c r="I197" s="4"/>
      <c r="J197" s="4"/>
      <c r="K197" s="4"/>
      <c r="L197" s="4"/>
      <c r="M197" s="4"/>
      <c r="N197" s="4"/>
      <c r="O197" s="4"/>
      <c r="P197" s="4"/>
      <c r="Q197" s="4"/>
      <c r="R197" s="4"/>
      <c r="S197" s="4"/>
      <c r="T197" s="4"/>
      <c r="U197" s="4"/>
      <c r="V197" s="4"/>
      <c r="W197" s="4"/>
      <c r="X197" s="4"/>
    </row>
    <row r="198" spans="2:24" x14ac:dyDescent="0.25">
      <c r="B198" s="4"/>
      <c r="C198" s="4"/>
      <c r="D198" s="4"/>
      <c r="E198" s="4"/>
      <c r="F198" s="4"/>
      <c r="G198" s="4"/>
      <c r="H198" s="4"/>
      <c r="I198" s="4"/>
      <c r="J198" s="4"/>
      <c r="K198" s="4"/>
      <c r="L198" s="4"/>
      <c r="M198" s="4"/>
      <c r="N198" s="4"/>
      <c r="O198" s="4"/>
      <c r="P198" s="4"/>
      <c r="Q198" s="4"/>
      <c r="R198" s="4"/>
      <c r="S198" s="4"/>
      <c r="T198" s="4"/>
      <c r="U198" s="4"/>
      <c r="V198" s="4"/>
      <c r="W198" s="4"/>
      <c r="X198" s="4"/>
    </row>
    <row r="199" spans="2:24" x14ac:dyDescent="0.25">
      <c r="B199" s="4"/>
      <c r="C199" s="4"/>
      <c r="D199" s="4"/>
      <c r="E199" s="4"/>
      <c r="F199" s="4"/>
      <c r="G199" s="4"/>
      <c r="H199" s="4"/>
      <c r="I199" s="4"/>
      <c r="J199" s="4"/>
      <c r="K199" s="4"/>
      <c r="L199" s="4"/>
      <c r="M199" s="4"/>
      <c r="N199" s="4"/>
      <c r="O199" s="4"/>
      <c r="P199" s="4"/>
      <c r="Q199" s="4"/>
      <c r="R199" s="4"/>
      <c r="S199" s="4"/>
      <c r="T199" s="4"/>
      <c r="U199" s="4"/>
      <c r="V199" s="4"/>
      <c r="W199" s="4"/>
      <c r="X199" s="4"/>
    </row>
    <row r="200" spans="2:24" x14ac:dyDescent="0.25">
      <c r="B200" s="4"/>
      <c r="C200" s="4"/>
      <c r="D200" s="4"/>
      <c r="E200" s="4"/>
      <c r="F200" s="4"/>
      <c r="G200" s="4"/>
      <c r="H200" s="4"/>
      <c r="I200" s="4"/>
      <c r="J200" s="4"/>
      <c r="K200" s="4"/>
      <c r="L200" s="4"/>
      <c r="M200" s="4"/>
      <c r="N200" s="4"/>
      <c r="O200" s="4"/>
      <c r="P200" s="4"/>
      <c r="Q200" s="4"/>
      <c r="R200" s="4"/>
      <c r="S200" s="4"/>
      <c r="T200" s="4"/>
      <c r="U200" s="4"/>
      <c r="V200" s="4"/>
      <c r="W200" s="4"/>
      <c r="X200" s="4"/>
    </row>
    <row r="201" spans="2:24" x14ac:dyDescent="0.25">
      <c r="B201" s="4"/>
      <c r="C201" s="4"/>
      <c r="D201" s="4"/>
      <c r="E201" s="4"/>
      <c r="F201" s="4"/>
      <c r="G201" s="4"/>
      <c r="H201" s="4"/>
      <c r="I201" s="4"/>
      <c r="J201" s="4"/>
      <c r="K201" s="4"/>
      <c r="L201" s="4"/>
      <c r="M201" s="4"/>
      <c r="N201" s="4"/>
      <c r="O201" s="4"/>
      <c r="P201" s="4"/>
      <c r="Q201" s="4"/>
      <c r="R201" s="4"/>
      <c r="S201" s="4"/>
      <c r="T201" s="4"/>
      <c r="U201" s="4"/>
      <c r="V201" s="4"/>
      <c r="W201" s="4"/>
      <c r="X201" s="4"/>
    </row>
    <row r="202" spans="2:24" x14ac:dyDescent="0.25">
      <c r="B202" s="4"/>
      <c r="C202" s="4"/>
      <c r="D202" s="4"/>
      <c r="E202" s="4"/>
      <c r="F202" s="4"/>
      <c r="G202" s="4"/>
      <c r="H202" s="4"/>
      <c r="I202" s="4"/>
      <c r="J202" s="4"/>
      <c r="K202" s="4"/>
      <c r="L202" s="4"/>
      <c r="M202" s="4"/>
      <c r="N202" s="4"/>
      <c r="O202" s="4"/>
      <c r="P202" s="4"/>
      <c r="Q202" s="4"/>
      <c r="R202" s="4"/>
      <c r="S202" s="4"/>
      <c r="T202" s="4"/>
      <c r="U202" s="4"/>
      <c r="V202" s="4"/>
      <c r="W202" s="4"/>
      <c r="X202" s="4"/>
    </row>
    <row r="203" spans="2:24" x14ac:dyDescent="0.25">
      <c r="B203" s="4"/>
      <c r="C203" s="4"/>
      <c r="D203" s="4"/>
      <c r="E203" s="4"/>
      <c r="F203" s="4"/>
      <c r="G203" s="4"/>
      <c r="H203" s="4"/>
      <c r="I203" s="4"/>
      <c r="J203" s="4"/>
      <c r="K203" s="4"/>
      <c r="L203" s="4"/>
      <c r="M203" s="4"/>
      <c r="N203" s="4"/>
      <c r="O203" s="4"/>
      <c r="P203" s="4"/>
      <c r="Q203" s="4"/>
      <c r="R203" s="4"/>
      <c r="S203" s="4"/>
      <c r="T203" s="4"/>
      <c r="U203" s="4"/>
      <c r="V203" s="4"/>
      <c r="W203" s="4"/>
      <c r="X203" s="4"/>
    </row>
    <row r="204" spans="2:24" x14ac:dyDescent="0.25">
      <c r="B204" s="4"/>
      <c r="C204" s="4"/>
      <c r="D204" s="4"/>
      <c r="E204" s="4"/>
      <c r="F204" s="4"/>
      <c r="G204" s="4"/>
      <c r="H204" s="4"/>
      <c r="I204" s="4"/>
      <c r="J204" s="4"/>
      <c r="K204" s="4"/>
      <c r="L204" s="4"/>
      <c r="M204" s="4"/>
      <c r="N204" s="4"/>
      <c r="O204" s="4"/>
      <c r="P204" s="4"/>
      <c r="Q204" s="4"/>
      <c r="R204" s="4"/>
      <c r="S204" s="4"/>
      <c r="T204" s="4"/>
      <c r="U204" s="4"/>
      <c r="V204" s="4"/>
      <c r="W204" s="4"/>
      <c r="X204" s="4"/>
    </row>
    <row r="205" spans="2:24" x14ac:dyDescent="0.25">
      <c r="B205" s="4"/>
      <c r="C205" s="4"/>
      <c r="D205" s="4"/>
      <c r="E205" s="4"/>
      <c r="F205" s="4"/>
      <c r="G205" s="4"/>
      <c r="H205" s="4"/>
      <c r="I205" s="4"/>
      <c r="J205" s="4"/>
      <c r="K205" s="4"/>
      <c r="L205" s="4"/>
      <c r="M205" s="4"/>
      <c r="N205" s="4"/>
      <c r="O205" s="4"/>
      <c r="P205" s="4"/>
      <c r="Q205" s="4"/>
      <c r="R205" s="4"/>
      <c r="S205" s="4"/>
      <c r="T205" s="4"/>
      <c r="U205" s="4"/>
      <c r="V205" s="4"/>
      <c r="W205" s="4"/>
      <c r="X205" s="4"/>
    </row>
    <row r="206" spans="2:24" x14ac:dyDescent="0.25">
      <c r="B206" s="4"/>
      <c r="C206" s="4"/>
      <c r="D206" s="4"/>
      <c r="E206" s="4"/>
      <c r="F206" s="4"/>
      <c r="G206" s="4"/>
      <c r="H206" s="4"/>
      <c r="I206" s="4"/>
      <c r="J206" s="4"/>
      <c r="K206" s="4"/>
      <c r="L206" s="4"/>
      <c r="M206" s="4"/>
      <c r="N206" s="4"/>
      <c r="O206" s="4"/>
      <c r="P206" s="4"/>
      <c r="Q206" s="4"/>
      <c r="R206" s="4"/>
      <c r="S206" s="4"/>
      <c r="T206" s="4"/>
      <c r="U206" s="4"/>
      <c r="V206" s="4"/>
      <c r="W206" s="4"/>
      <c r="X206" s="4"/>
    </row>
    <row r="207" spans="2:24" x14ac:dyDescent="0.25">
      <c r="B207" s="4"/>
      <c r="C207" s="4"/>
      <c r="D207" s="4"/>
      <c r="E207" s="4"/>
      <c r="F207" s="4"/>
      <c r="G207" s="4"/>
      <c r="H207" s="4"/>
      <c r="I207" s="4"/>
      <c r="J207" s="4"/>
      <c r="K207" s="4"/>
      <c r="L207" s="4"/>
      <c r="M207" s="4"/>
      <c r="N207" s="4"/>
      <c r="O207" s="4"/>
      <c r="P207" s="4"/>
      <c r="Q207" s="4"/>
      <c r="R207" s="4"/>
      <c r="S207" s="4"/>
      <c r="T207" s="4"/>
      <c r="U207" s="4"/>
      <c r="V207" s="4"/>
      <c r="W207" s="4"/>
      <c r="X207" s="4"/>
    </row>
    <row r="208" spans="2:24" x14ac:dyDescent="0.25">
      <c r="B208" s="4"/>
      <c r="C208" s="4"/>
      <c r="D208" s="4"/>
      <c r="E208" s="4"/>
      <c r="F208" s="4"/>
      <c r="G208" s="4"/>
      <c r="H208" s="4"/>
      <c r="I208" s="4"/>
      <c r="J208" s="4"/>
      <c r="K208" s="4"/>
      <c r="L208" s="4"/>
      <c r="M208" s="4"/>
      <c r="N208" s="4"/>
      <c r="O208" s="4"/>
      <c r="P208" s="4"/>
      <c r="Q208" s="4"/>
      <c r="R208" s="4"/>
      <c r="S208" s="4"/>
      <c r="T208" s="4"/>
      <c r="U208" s="4"/>
      <c r="V208" s="4"/>
      <c r="W208" s="4"/>
      <c r="X208" s="4"/>
    </row>
    <row r="209" spans="2:24" x14ac:dyDescent="0.25">
      <c r="B209" s="4"/>
      <c r="C209" s="4"/>
      <c r="D209" s="4"/>
      <c r="E209" s="4"/>
      <c r="F209" s="4"/>
      <c r="G209" s="4"/>
      <c r="H209" s="4"/>
      <c r="I209" s="4"/>
      <c r="J209" s="4"/>
      <c r="K209" s="4"/>
      <c r="L209" s="4"/>
      <c r="M209" s="4"/>
      <c r="N209" s="4"/>
      <c r="O209" s="4"/>
      <c r="P209" s="4"/>
      <c r="Q209" s="4"/>
      <c r="R209" s="4"/>
      <c r="S209" s="4"/>
      <c r="T209" s="4"/>
      <c r="U209" s="4"/>
      <c r="V209" s="4"/>
      <c r="W209" s="4"/>
      <c r="X209" s="4"/>
    </row>
    <row r="210" spans="2:24" x14ac:dyDescent="0.25">
      <c r="B210" s="4"/>
      <c r="C210" s="4"/>
      <c r="D210" s="4"/>
      <c r="E210" s="4"/>
      <c r="F210" s="4"/>
      <c r="G210" s="4"/>
      <c r="H210" s="4"/>
      <c r="I210" s="4"/>
      <c r="J210" s="4"/>
      <c r="K210" s="4"/>
      <c r="L210" s="4"/>
      <c r="M210" s="4"/>
      <c r="N210" s="4"/>
      <c r="O210" s="4"/>
      <c r="P210" s="4"/>
      <c r="Q210" s="4"/>
      <c r="R210" s="4"/>
      <c r="S210" s="4"/>
      <c r="T210" s="4"/>
      <c r="U210" s="4"/>
      <c r="V210" s="4"/>
      <c r="W210" s="4"/>
      <c r="X210" s="4"/>
    </row>
    <row r="211" spans="2:24" x14ac:dyDescent="0.25">
      <c r="B211" s="4"/>
      <c r="C211" s="4"/>
      <c r="D211" s="4"/>
      <c r="E211" s="4"/>
      <c r="F211" s="4"/>
      <c r="G211" s="4"/>
      <c r="H211" s="4"/>
      <c r="I211" s="4"/>
      <c r="J211" s="4"/>
      <c r="K211" s="4"/>
      <c r="L211" s="4"/>
      <c r="M211" s="4"/>
      <c r="N211" s="4"/>
      <c r="O211" s="4"/>
      <c r="P211" s="4"/>
      <c r="Q211" s="4"/>
      <c r="R211" s="4"/>
      <c r="S211" s="4"/>
      <c r="T211" s="4"/>
      <c r="U211" s="4"/>
      <c r="V211" s="4"/>
      <c r="W211" s="4"/>
      <c r="X211" s="4"/>
    </row>
    <row r="212" spans="2:24" x14ac:dyDescent="0.25">
      <c r="B212" s="4"/>
      <c r="C212" s="4"/>
      <c r="D212" s="4"/>
      <c r="E212" s="4"/>
      <c r="F212" s="4"/>
      <c r="G212" s="4"/>
      <c r="H212" s="4"/>
      <c r="I212" s="4"/>
      <c r="J212" s="4"/>
      <c r="K212" s="4"/>
      <c r="L212" s="4"/>
      <c r="M212" s="4"/>
      <c r="N212" s="4"/>
      <c r="O212" s="4"/>
      <c r="P212" s="4"/>
      <c r="Q212" s="4"/>
      <c r="R212" s="4"/>
      <c r="S212" s="4"/>
      <c r="T212" s="4"/>
      <c r="U212" s="4"/>
      <c r="V212" s="4"/>
      <c r="W212" s="4"/>
      <c r="X212" s="4"/>
    </row>
    <row r="213" spans="2:24" x14ac:dyDescent="0.25">
      <c r="B213" s="4"/>
      <c r="C213" s="4"/>
      <c r="D213" s="4"/>
      <c r="E213" s="4"/>
      <c r="F213" s="4"/>
      <c r="G213" s="4"/>
      <c r="H213" s="4"/>
      <c r="I213" s="4"/>
      <c r="J213" s="4"/>
      <c r="K213" s="4"/>
      <c r="L213" s="4"/>
      <c r="M213" s="4"/>
      <c r="N213" s="4"/>
      <c r="O213" s="4"/>
      <c r="P213" s="4"/>
      <c r="Q213" s="4"/>
      <c r="R213" s="4"/>
      <c r="S213" s="4"/>
      <c r="T213" s="4"/>
      <c r="U213" s="4"/>
      <c r="V213" s="4"/>
      <c r="W213" s="4"/>
      <c r="X213" s="4"/>
    </row>
    <row r="214" spans="2:24" x14ac:dyDescent="0.25">
      <c r="B214" s="4"/>
      <c r="C214" s="4"/>
      <c r="D214" s="4"/>
      <c r="E214" s="4"/>
      <c r="F214" s="4"/>
      <c r="G214" s="4"/>
      <c r="H214" s="4"/>
      <c r="I214" s="4"/>
      <c r="J214" s="4"/>
      <c r="K214" s="4"/>
      <c r="L214" s="4"/>
      <c r="M214" s="4"/>
      <c r="N214" s="4"/>
      <c r="O214" s="4"/>
      <c r="P214" s="4"/>
      <c r="Q214" s="4"/>
      <c r="R214" s="4"/>
      <c r="S214" s="4"/>
      <c r="T214" s="4"/>
      <c r="U214" s="4"/>
      <c r="V214" s="4"/>
      <c r="W214" s="4"/>
      <c r="X214" s="4"/>
    </row>
    <row r="215" spans="2:24" x14ac:dyDescent="0.25">
      <c r="B215" s="4"/>
      <c r="C215" s="4"/>
      <c r="D215" s="4"/>
      <c r="E215" s="4"/>
      <c r="F215" s="4"/>
      <c r="G215" s="4"/>
      <c r="H215" s="4"/>
      <c r="I215" s="4"/>
      <c r="J215" s="4"/>
      <c r="K215" s="4"/>
      <c r="L215" s="4"/>
      <c r="M215" s="4"/>
      <c r="N215" s="4"/>
      <c r="O215" s="4"/>
      <c r="P215" s="4"/>
      <c r="Q215" s="4"/>
      <c r="R215" s="4"/>
      <c r="S215" s="4"/>
      <c r="T215" s="4"/>
      <c r="U215" s="4"/>
      <c r="V215" s="4"/>
      <c r="W215" s="4"/>
      <c r="X215" s="4"/>
    </row>
    <row r="216" spans="2:24" x14ac:dyDescent="0.25">
      <c r="B216" s="4"/>
      <c r="C216" s="4"/>
      <c r="D216" s="4"/>
      <c r="E216" s="4"/>
      <c r="F216" s="4"/>
      <c r="G216" s="4"/>
      <c r="H216" s="4"/>
      <c r="I216" s="4"/>
      <c r="J216" s="4"/>
      <c r="K216" s="4"/>
      <c r="L216" s="4"/>
      <c r="M216" s="4"/>
      <c r="N216" s="4"/>
      <c r="O216" s="4"/>
      <c r="P216" s="4"/>
      <c r="Q216" s="4"/>
      <c r="R216" s="4"/>
      <c r="S216" s="4"/>
      <c r="T216" s="4"/>
      <c r="U216" s="4"/>
      <c r="V216" s="4"/>
      <c r="W216" s="4"/>
      <c r="X216" s="4"/>
    </row>
    <row r="217" spans="2:24" x14ac:dyDescent="0.25">
      <c r="B217" s="4"/>
      <c r="C217" s="4"/>
      <c r="D217" s="4"/>
      <c r="E217" s="4"/>
      <c r="F217" s="4"/>
      <c r="G217" s="4"/>
      <c r="H217" s="4"/>
      <c r="I217" s="4"/>
      <c r="J217" s="4"/>
      <c r="K217" s="4"/>
      <c r="L217" s="4"/>
      <c r="M217" s="4"/>
      <c r="N217" s="4"/>
      <c r="O217" s="4"/>
      <c r="P217" s="4"/>
      <c r="Q217" s="4"/>
      <c r="R217" s="4"/>
      <c r="S217" s="4"/>
      <c r="T217" s="4"/>
      <c r="U217" s="4"/>
      <c r="V217" s="4"/>
      <c r="W217" s="4"/>
      <c r="X217" s="4"/>
    </row>
    <row r="218" spans="2:24" x14ac:dyDescent="0.25">
      <c r="B218" s="4"/>
      <c r="C218" s="4"/>
      <c r="D218" s="4"/>
      <c r="E218" s="4"/>
      <c r="F218" s="4"/>
      <c r="G218" s="4"/>
      <c r="H218" s="4"/>
      <c r="I218" s="4"/>
      <c r="J218" s="4"/>
      <c r="K218" s="4"/>
      <c r="L218" s="4"/>
      <c r="M218" s="4"/>
      <c r="N218" s="4"/>
      <c r="O218" s="4"/>
      <c r="P218" s="4"/>
      <c r="Q218" s="4"/>
      <c r="R218" s="4"/>
      <c r="S218" s="4"/>
      <c r="T218" s="4"/>
      <c r="U218" s="4"/>
      <c r="V218" s="4"/>
      <c r="W218" s="4"/>
      <c r="X218" s="4"/>
    </row>
    <row r="219" spans="2:24" x14ac:dyDescent="0.25">
      <c r="B219" s="4"/>
      <c r="C219" s="4"/>
      <c r="D219" s="4"/>
      <c r="E219" s="4"/>
      <c r="F219" s="4"/>
      <c r="G219" s="4"/>
      <c r="H219" s="4"/>
      <c r="I219" s="4"/>
      <c r="J219" s="4"/>
      <c r="K219" s="4"/>
      <c r="L219" s="4"/>
      <c r="M219" s="4"/>
      <c r="N219" s="4"/>
      <c r="O219" s="4"/>
      <c r="P219" s="4"/>
      <c r="Q219" s="4"/>
      <c r="R219" s="4"/>
      <c r="S219" s="4"/>
      <c r="T219" s="4"/>
      <c r="U219" s="4"/>
      <c r="V219" s="4"/>
      <c r="W219" s="4"/>
      <c r="X219" s="4"/>
    </row>
    <row r="220" spans="2:24" x14ac:dyDescent="0.25">
      <c r="B220" s="4"/>
      <c r="C220" s="4"/>
      <c r="D220" s="4"/>
      <c r="E220" s="4"/>
      <c r="F220" s="4"/>
      <c r="G220" s="4"/>
      <c r="H220" s="4"/>
      <c r="I220" s="4"/>
      <c r="J220" s="4"/>
      <c r="K220" s="4"/>
      <c r="L220" s="4"/>
      <c r="M220" s="4"/>
      <c r="N220" s="4"/>
      <c r="O220" s="4"/>
      <c r="P220" s="4"/>
      <c r="Q220" s="4"/>
      <c r="R220" s="4"/>
      <c r="S220" s="4"/>
      <c r="T220" s="4"/>
      <c r="U220" s="4"/>
      <c r="V220" s="4"/>
      <c r="W220" s="4"/>
      <c r="X220" s="4"/>
    </row>
    <row r="221" spans="2:24" x14ac:dyDescent="0.25">
      <c r="B221" s="4"/>
      <c r="C221" s="4"/>
      <c r="D221" s="4"/>
      <c r="E221" s="4"/>
      <c r="F221" s="4"/>
      <c r="G221" s="4"/>
      <c r="H221" s="4"/>
      <c r="I221" s="4"/>
      <c r="J221" s="4"/>
      <c r="K221" s="4"/>
      <c r="L221" s="4"/>
      <c r="M221" s="4"/>
      <c r="N221" s="4"/>
      <c r="O221" s="4"/>
      <c r="P221" s="4"/>
      <c r="Q221" s="4"/>
      <c r="R221" s="4"/>
      <c r="S221" s="4"/>
      <c r="T221" s="4"/>
      <c r="U221" s="4"/>
      <c r="V221" s="4"/>
      <c r="W221" s="4"/>
      <c r="X221" s="4"/>
    </row>
    <row r="222" spans="2:24" x14ac:dyDescent="0.25">
      <c r="B222" s="4"/>
      <c r="C222" s="4"/>
      <c r="D222" s="4"/>
      <c r="E222" s="4"/>
      <c r="F222" s="4"/>
      <c r="G222" s="4"/>
      <c r="H222" s="4"/>
      <c r="I222" s="4"/>
      <c r="J222" s="4"/>
      <c r="K222" s="4"/>
      <c r="L222" s="4"/>
      <c r="M222" s="4"/>
      <c r="N222" s="4"/>
      <c r="O222" s="4"/>
      <c r="P222" s="4"/>
      <c r="Q222" s="4"/>
      <c r="R222" s="4"/>
      <c r="S222" s="4"/>
      <c r="T222" s="4"/>
      <c r="U222" s="4"/>
      <c r="V222" s="4"/>
      <c r="W222" s="4"/>
      <c r="X222" s="4"/>
    </row>
    <row r="223" spans="2:24" x14ac:dyDescent="0.25">
      <c r="B223" s="4"/>
      <c r="C223" s="4"/>
      <c r="D223" s="4"/>
      <c r="E223" s="4"/>
      <c r="F223" s="4"/>
      <c r="G223" s="4"/>
      <c r="H223" s="4"/>
      <c r="I223" s="4"/>
      <c r="J223" s="4"/>
      <c r="K223" s="4"/>
      <c r="L223" s="4"/>
      <c r="M223" s="4"/>
      <c r="N223" s="4"/>
      <c r="O223" s="4"/>
      <c r="P223" s="4"/>
      <c r="Q223" s="4"/>
      <c r="R223" s="4"/>
      <c r="S223" s="4"/>
      <c r="T223" s="4"/>
      <c r="U223" s="4"/>
      <c r="V223" s="4"/>
      <c r="W223" s="4"/>
      <c r="X223" s="4"/>
    </row>
    <row r="224" spans="2:24" x14ac:dyDescent="0.25">
      <c r="B224" s="4"/>
      <c r="C224" s="4"/>
      <c r="D224" s="4"/>
      <c r="E224" s="4"/>
      <c r="F224" s="4"/>
      <c r="G224" s="4"/>
      <c r="H224" s="4"/>
      <c r="I224" s="4"/>
      <c r="J224" s="4"/>
      <c r="K224" s="4"/>
      <c r="L224" s="4"/>
      <c r="M224" s="4"/>
      <c r="N224" s="4"/>
      <c r="O224" s="4"/>
      <c r="P224" s="4"/>
      <c r="Q224" s="4"/>
      <c r="R224" s="4"/>
      <c r="S224" s="4"/>
      <c r="T224" s="4"/>
      <c r="U224" s="4"/>
      <c r="V224" s="4"/>
      <c r="W224" s="4"/>
      <c r="X224" s="4"/>
    </row>
    <row r="225" spans="2:24" x14ac:dyDescent="0.25">
      <c r="B225" s="4"/>
      <c r="C225" s="4"/>
      <c r="D225" s="4"/>
      <c r="E225" s="4"/>
      <c r="F225" s="4"/>
      <c r="G225" s="4"/>
      <c r="H225" s="4"/>
      <c r="I225" s="4"/>
      <c r="J225" s="4"/>
      <c r="K225" s="4"/>
      <c r="L225" s="4"/>
      <c r="M225" s="4"/>
      <c r="N225" s="4"/>
      <c r="O225" s="4"/>
      <c r="P225" s="4"/>
      <c r="Q225" s="4"/>
      <c r="R225" s="4"/>
      <c r="S225" s="4"/>
      <c r="T225" s="4"/>
      <c r="U225" s="4"/>
      <c r="V225" s="4"/>
      <c r="W225" s="4"/>
      <c r="X225" s="4"/>
    </row>
    <row r="226" spans="2:24" x14ac:dyDescent="0.25">
      <c r="B226" s="4"/>
      <c r="C226" s="4"/>
      <c r="D226" s="4"/>
      <c r="E226" s="4"/>
      <c r="F226" s="4"/>
      <c r="G226" s="4"/>
      <c r="H226" s="4"/>
      <c r="I226" s="4"/>
      <c r="J226" s="4"/>
      <c r="K226" s="4"/>
      <c r="L226" s="4"/>
      <c r="M226" s="4"/>
      <c r="N226" s="4"/>
      <c r="O226" s="4"/>
      <c r="P226" s="4"/>
      <c r="Q226" s="4"/>
      <c r="R226" s="4"/>
      <c r="S226" s="4"/>
      <c r="T226" s="4"/>
      <c r="U226" s="4"/>
      <c r="V226" s="4"/>
      <c r="W226" s="4"/>
      <c r="X226" s="4"/>
    </row>
    <row r="227" spans="2:24" x14ac:dyDescent="0.25">
      <c r="B227" s="4"/>
      <c r="C227" s="4"/>
      <c r="D227" s="4"/>
      <c r="E227" s="4"/>
      <c r="F227" s="4"/>
      <c r="G227" s="4"/>
      <c r="H227" s="4"/>
      <c r="I227" s="4"/>
      <c r="J227" s="4"/>
      <c r="K227" s="4"/>
      <c r="L227" s="4"/>
      <c r="M227" s="4"/>
      <c r="N227" s="4"/>
      <c r="O227" s="4"/>
      <c r="P227" s="4"/>
      <c r="Q227" s="4"/>
      <c r="R227" s="4"/>
      <c r="S227" s="4"/>
      <c r="T227" s="4"/>
      <c r="U227" s="4"/>
      <c r="V227" s="4"/>
      <c r="W227" s="4"/>
      <c r="X227" s="4"/>
    </row>
    <row r="228" spans="2:24" x14ac:dyDescent="0.25">
      <c r="B228" s="4"/>
      <c r="C228" s="4"/>
      <c r="D228" s="4"/>
      <c r="E228" s="4"/>
      <c r="F228" s="4"/>
      <c r="G228" s="4"/>
      <c r="H228" s="4"/>
      <c r="I228" s="4"/>
      <c r="J228" s="4"/>
      <c r="K228" s="4"/>
      <c r="L228" s="4"/>
      <c r="M228" s="4"/>
      <c r="N228" s="4"/>
      <c r="O228" s="4"/>
      <c r="P228" s="4"/>
      <c r="Q228" s="4"/>
      <c r="R228" s="4"/>
      <c r="S228" s="4"/>
      <c r="T228" s="4"/>
      <c r="U228" s="4"/>
      <c r="V228" s="4"/>
      <c r="W228" s="4"/>
      <c r="X228" s="4"/>
    </row>
    <row r="229" spans="2:24" x14ac:dyDescent="0.25">
      <c r="B229" s="4"/>
      <c r="C229" s="4"/>
      <c r="D229" s="4"/>
      <c r="E229" s="4"/>
      <c r="F229" s="4"/>
      <c r="G229" s="4"/>
      <c r="H229" s="4"/>
      <c r="I229" s="4"/>
      <c r="J229" s="4"/>
      <c r="K229" s="4"/>
      <c r="L229" s="4"/>
      <c r="M229" s="4"/>
      <c r="N229" s="4"/>
      <c r="O229" s="4"/>
      <c r="P229" s="4"/>
      <c r="Q229" s="4"/>
      <c r="R229" s="4"/>
      <c r="S229" s="4"/>
      <c r="T229" s="4"/>
      <c r="U229" s="4"/>
      <c r="V229" s="4"/>
      <c r="W229" s="4"/>
      <c r="X229" s="4"/>
    </row>
    <row r="230" spans="2:24" x14ac:dyDescent="0.25">
      <c r="B230" s="4"/>
      <c r="C230" s="4"/>
      <c r="D230" s="4"/>
      <c r="E230" s="4"/>
      <c r="F230" s="4"/>
      <c r="G230" s="4"/>
      <c r="H230" s="4"/>
      <c r="I230" s="4"/>
      <c r="J230" s="4"/>
      <c r="K230" s="4"/>
      <c r="L230" s="4"/>
      <c r="M230" s="4"/>
      <c r="N230" s="4"/>
      <c r="O230" s="4"/>
      <c r="P230" s="4"/>
      <c r="Q230" s="4"/>
      <c r="R230" s="4"/>
      <c r="S230" s="4"/>
      <c r="T230" s="4"/>
      <c r="U230" s="4"/>
      <c r="V230" s="4"/>
      <c r="W230" s="4"/>
      <c r="X230" s="4"/>
    </row>
    <row r="231" spans="2:24" x14ac:dyDescent="0.25">
      <c r="B231" s="4"/>
      <c r="C231" s="4"/>
      <c r="D231" s="4"/>
      <c r="E231" s="4"/>
      <c r="F231" s="4"/>
      <c r="G231" s="4"/>
      <c r="H231" s="4"/>
      <c r="I231" s="4"/>
      <c r="J231" s="4"/>
      <c r="K231" s="4"/>
      <c r="L231" s="4"/>
      <c r="M231" s="4"/>
      <c r="N231" s="4"/>
      <c r="O231" s="4"/>
      <c r="P231" s="4"/>
      <c r="Q231" s="4"/>
      <c r="R231" s="4"/>
      <c r="S231" s="4"/>
      <c r="T231" s="4"/>
      <c r="U231" s="4"/>
      <c r="V231" s="4"/>
      <c r="W231" s="4"/>
      <c r="X231" s="4"/>
    </row>
    <row r="232" spans="2:24" x14ac:dyDescent="0.25">
      <c r="B232" s="4"/>
      <c r="C232" s="4"/>
      <c r="D232" s="4"/>
      <c r="E232" s="4"/>
      <c r="F232" s="4"/>
      <c r="G232" s="4"/>
      <c r="H232" s="4"/>
      <c r="I232" s="4"/>
      <c r="J232" s="4"/>
      <c r="K232" s="4"/>
      <c r="L232" s="4"/>
      <c r="M232" s="4"/>
      <c r="N232" s="4"/>
      <c r="O232" s="4"/>
      <c r="P232" s="4"/>
      <c r="Q232" s="4"/>
      <c r="R232" s="4"/>
      <c r="S232" s="4"/>
      <c r="T232" s="4"/>
      <c r="U232" s="4"/>
      <c r="V232" s="4"/>
      <c r="W232" s="4"/>
      <c r="X232" s="4"/>
    </row>
    <row r="233" spans="2:24" x14ac:dyDescent="0.25">
      <c r="B233" s="4"/>
      <c r="C233" s="4"/>
      <c r="D233" s="4"/>
      <c r="E233" s="4"/>
      <c r="F233" s="4"/>
      <c r="G233" s="4"/>
      <c r="H233" s="4"/>
      <c r="I233" s="4"/>
      <c r="J233" s="4"/>
      <c r="K233" s="4"/>
      <c r="L233" s="4"/>
      <c r="M233" s="4"/>
      <c r="N233" s="4"/>
      <c r="O233" s="4"/>
      <c r="P233" s="4"/>
      <c r="Q233" s="4"/>
      <c r="R233" s="4"/>
      <c r="S233" s="4"/>
      <c r="T233" s="4"/>
      <c r="U233" s="4"/>
      <c r="V233" s="4"/>
      <c r="W233" s="4"/>
      <c r="X233" s="4"/>
    </row>
    <row r="234" spans="2:24" x14ac:dyDescent="0.25">
      <c r="B234" s="4"/>
      <c r="C234" s="4"/>
      <c r="D234" s="4"/>
      <c r="E234" s="4"/>
      <c r="F234" s="4"/>
      <c r="G234" s="4"/>
      <c r="H234" s="4"/>
      <c r="I234" s="4"/>
      <c r="J234" s="4"/>
      <c r="K234" s="4"/>
      <c r="L234" s="4"/>
      <c r="M234" s="4"/>
      <c r="N234" s="4"/>
      <c r="O234" s="4"/>
      <c r="P234" s="4"/>
      <c r="Q234" s="4"/>
      <c r="R234" s="4"/>
      <c r="S234" s="4"/>
      <c r="T234" s="4"/>
      <c r="U234" s="4"/>
      <c r="V234" s="4"/>
      <c r="W234" s="4"/>
      <c r="X234" s="4"/>
    </row>
    <row r="235" spans="2:24" x14ac:dyDescent="0.25">
      <c r="B235" s="4"/>
      <c r="C235" s="4"/>
      <c r="D235" s="4"/>
      <c r="E235" s="4"/>
      <c r="F235" s="4"/>
      <c r="G235" s="4"/>
      <c r="H235" s="4"/>
      <c r="I235" s="4"/>
      <c r="J235" s="4"/>
      <c r="K235" s="4"/>
      <c r="L235" s="4"/>
      <c r="M235" s="4"/>
      <c r="N235" s="4"/>
      <c r="O235" s="4"/>
      <c r="P235" s="4"/>
      <c r="Q235" s="4"/>
      <c r="R235" s="4"/>
      <c r="S235" s="4"/>
      <c r="T235" s="4"/>
      <c r="U235" s="4"/>
      <c r="V235" s="4"/>
      <c r="W235" s="4"/>
      <c r="X235" s="4"/>
    </row>
    <row r="236" spans="2:24" x14ac:dyDescent="0.25">
      <c r="B236" s="4"/>
      <c r="C236" s="4"/>
      <c r="D236" s="4"/>
      <c r="E236" s="4"/>
      <c r="F236" s="4"/>
      <c r="G236" s="4"/>
      <c r="H236" s="4"/>
      <c r="I236" s="4"/>
      <c r="J236" s="4"/>
      <c r="K236" s="4"/>
      <c r="L236" s="4"/>
      <c r="M236" s="4"/>
      <c r="N236" s="4"/>
      <c r="O236" s="4"/>
      <c r="P236" s="4"/>
      <c r="Q236" s="4"/>
      <c r="R236" s="4"/>
      <c r="S236" s="4"/>
      <c r="T236" s="4"/>
      <c r="U236" s="4"/>
      <c r="V236" s="4"/>
      <c r="W236" s="4"/>
      <c r="X236" s="4"/>
    </row>
    <row r="237" spans="2:24" x14ac:dyDescent="0.25">
      <c r="B237" s="4"/>
      <c r="C237" s="4"/>
      <c r="D237" s="4"/>
      <c r="E237" s="4"/>
      <c r="F237" s="4"/>
      <c r="G237" s="4"/>
      <c r="H237" s="4"/>
      <c r="I237" s="4"/>
      <c r="J237" s="4"/>
      <c r="K237" s="4"/>
      <c r="L237" s="4"/>
      <c r="M237" s="4"/>
      <c r="N237" s="4"/>
      <c r="O237" s="4"/>
      <c r="P237" s="4"/>
      <c r="Q237" s="4"/>
      <c r="R237" s="4"/>
      <c r="S237" s="4"/>
      <c r="T237" s="4"/>
      <c r="U237" s="4"/>
      <c r="V237" s="4"/>
      <c r="W237" s="4"/>
      <c r="X237" s="4"/>
    </row>
    <row r="238" spans="2:24" x14ac:dyDescent="0.25">
      <c r="B238" s="4"/>
      <c r="C238" s="4"/>
      <c r="D238" s="4"/>
      <c r="E238" s="4"/>
      <c r="F238" s="4"/>
      <c r="G238" s="4"/>
      <c r="H238" s="4"/>
      <c r="I238" s="4"/>
      <c r="J238" s="4"/>
      <c r="K238" s="4"/>
      <c r="L238" s="4"/>
      <c r="M238" s="4"/>
      <c r="N238" s="4"/>
      <c r="O238" s="4"/>
      <c r="P238" s="4"/>
      <c r="Q238" s="4"/>
      <c r="R238" s="4"/>
      <c r="S238" s="4"/>
      <c r="T238" s="4"/>
      <c r="U238" s="4"/>
      <c r="V238" s="4"/>
      <c r="W238" s="4"/>
      <c r="X238" s="4"/>
    </row>
    <row r="239" spans="2:24" x14ac:dyDescent="0.25">
      <c r="B239" s="4"/>
      <c r="C239" s="4"/>
      <c r="D239" s="4"/>
      <c r="E239" s="4"/>
      <c r="F239" s="4"/>
      <c r="G239" s="4"/>
      <c r="H239" s="4"/>
      <c r="I239" s="4"/>
      <c r="J239" s="4"/>
      <c r="K239" s="4"/>
      <c r="L239" s="4"/>
      <c r="M239" s="4"/>
      <c r="N239" s="4"/>
      <c r="O239" s="4"/>
      <c r="P239" s="4"/>
      <c r="Q239" s="4"/>
      <c r="R239" s="4"/>
      <c r="S239" s="4"/>
      <c r="T239" s="4"/>
      <c r="U239" s="4"/>
      <c r="V239" s="4"/>
      <c r="W239" s="4"/>
      <c r="X239" s="4"/>
    </row>
    <row r="240" spans="2:24" x14ac:dyDescent="0.25">
      <c r="B240" s="4"/>
      <c r="C240" s="4"/>
      <c r="D240" s="4"/>
      <c r="E240" s="4"/>
      <c r="F240" s="4"/>
      <c r="G240" s="4"/>
      <c r="H240" s="4"/>
      <c r="I240" s="4"/>
      <c r="J240" s="4"/>
      <c r="K240" s="4"/>
      <c r="L240" s="4"/>
      <c r="M240" s="4"/>
      <c r="N240" s="4"/>
      <c r="O240" s="4"/>
      <c r="P240" s="4"/>
      <c r="Q240" s="4"/>
      <c r="R240" s="4"/>
      <c r="S240" s="4"/>
      <c r="T240" s="4"/>
      <c r="U240" s="4"/>
      <c r="V240" s="4"/>
      <c r="W240" s="4"/>
      <c r="X240" s="4"/>
    </row>
    <row r="241" spans="2:24" x14ac:dyDescent="0.25">
      <c r="B241" s="4"/>
      <c r="C241" s="4"/>
      <c r="D241" s="4"/>
      <c r="E241" s="4"/>
      <c r="F241" s="4"/>
      <c r="G241" s="4"/>
      <c r="H241" s="4"/>
      <c r="I241" s="4"/>
      <c r="J241" s="4"/>
      <c r="K241" s="4"/>
      <c r="L241" s="4"/>
      <c r="M241" s="4"/>
      <c r="N241" s="4"/>
      <c r="O241" s="4"/>
      <c r="P241" s="4"/>
      <c r="Q241" s="4"/>
      <c r="R241" s="4"/>
      <c r="S241" s="4"/>
      <c r="T241" s="4"/>
      <c r="U241" s="4"/>
      <c r="V241" s="4"/>
      <c r="W241" s="4"/>
      <c r="X241" s="4"/>
    </row>
    <row r="242" spans="2:24" x14ac:dyDescent="0.25">
      <c r="B242" s="4"/>
      <c r="C242" s="4"/>
      <c r="D242" s="4"/>
      <c r="E242" s="4"/>
      <c r="F242" s="4"/>
      <c r="G242" s="4"/>
      <c r="H242" s="4"/>
      <c r="I242" s="4"/>
      <c r="J242" s="4"/>
      <c r="K242" s="4"/>
      <c r="L242" s="4"/>
      <c r="M242" s="4"/>
      <c r="N242" s="4"/>
      <c r="O242" s="4"/>
      <c r="P242" s="4"/>
      <c r="Q242" s="4"/>
      <c r="R242" s="4"/>
      <c r="S242" s="4"/>
      <c r="T242" s="4"/>
      <c r="U242" s="4"/>
      <c r="V242" s="4"/>
      <c r="W242" s="4"/>
      <c r="X242" s="4"/>
    </row>
    <row r="243" spans="2:24" x14ac:dyDescent="0.25">
      <c r="B243" s="4"/>
      <c r="C243" s="4"/>
      <c r="D243" s="4"/>
      <c r="E243" s="4"/>
      <c r="F243" s="4"/>
      <c r="G243" s="4"/>
      <c r="H243" s="4"/>
      <c r="I243" s="4"/>
      <c r="J243" s="4"/>
      <c r="K243" s="4"/>
      <c r="L243" s="4"/>
      <c r="M243" s="4"/>
      <c r="N243" s="4"/>
      <c r="O243" s="4"/>
      <c r="P243" s="4"/>
      <c r="Q243" s="4"/>
      <c r="R243" s="4"/>
      <c r="S243" s="4"/>
      <c r="T243" s="4"/>
      <c r="U243" s="4"/>
      <c r="V243" s="4"/>
      <c r="W243" s="4"/>
      <c r="X243" s="4"/>
    </row>
    <row r="244" spans="2:24" x14ac:dyDescent="0.25">
      <c r="B244" s="4"/>
      <c r="C244" s="4"/>
      <c r="D244" s="4"/>
      <c r="E244" s="4"/>
      <c r="F244" s="4"/>
      <c r="G244" s="4"/>
      <c r="H244" s="4"/>
      <c r="I244" s="4"/>
      <c r="J244" s="4"/>
      <c r="K244" s="4"/>
      <c r="L244" s="4"/>
      <c r="M244" s="4"/>
      <c r="N244" s="4"/>
      <c r="O244" s="4"/>
      <c r="P244" s="4"/>
      <c r="Q244" s="4"/>
      <c r="R244" s="4"/>
      <c r="S244" s="4"/>
      <c r="T244" s="4"/>
      <c r="U244" s="4"/>
      <c r="V244" s="4"/>
      <c r="W244" s="4"/>
      <c r="X244" s="4"/>
    </row>
    <row r="245" spans="2:24" x14ac:dyDescent="0.25">
      <c r="B245" s="4"/>
      <c r="C245" s="4"/>
      <c r="D245" s="4"/>
      <c r="E245" s="4"/>
      <c r="F245" s="4"/>
      <c r="G245" s="4"/>
      <c r="H245" s="4"/>
      <c r="I245" s="4"/>
      <c r="J245" s="4"/>
      <c r="K245" s="4"/>
      <c r="L245" s="4"/>
      <c r="M245" s="4"/>
      <c r="N245" s="4"/>
      <c r="O245" s="4"/>
      <c r="P245" s="4"/>
      <c r="Q245" s="4"/>
      <c r="R245" s="4"/>
      <c r="S245" s="4"/>
      <c r="T245" s="4"/>
      <c r="U245" s="4"/>
      <c r="V245" s="4"/>
      <c r="W245" s="4"/>
      <c r="X245" s="4"/>
    </row>
    <row r="246" spans="2:24" x14ac:dyDescent="0.25">
      <c r="B246" s="4"/>
      <c r="C246" s="4"/>
      <c r="D246" s="4"/>
      <c r="E246" s="4"/>
      <c r="F246" s="4"/>
      <c r="G246" s="4"/>
      <c r="H246" s="4"/>
      <c r="I246" s="4"/>
      <c r="J246" s="4"/>
      <c r="K246" s="4"/>
      <c r="L246" s="4"/>
      <c r="M246" s="4"/>
      <c r="N246" s="4"/>
      <c r="O246" s="4"/>
      <c r="P246" s="4"/>
      <c r="Q246" s="4"/>
      <c r="R246" s="4"/>
      <c r="S246" s="4"/>
      <c r="T246" s="4"/>
      <c r="U246" s="4"/>
      <c r="V246" s="4"/>
      <c r="W246" s="4"/>
      <c r="X246" s="4"/>
    </row>
    <row r="247" spans="2:24" x14ac:dyDescent="0.25">
      <c r="B247" s="4"/>
      <c r="C247" s="4"/>
      <c r="D247" s="4"/>
      <c r="E247" s="4"/>
      <c r="F247" s="4"/>
      <c r="G247" s="4"/>
      <c r="H247" s="4"/>
      <c r="I247" s="4"/>
      <c r="J247" s="4"/>
      <c r="K247" s="4"/>
      <c r="L247" s="4"/>
      <c r="M247" s="4"/>
      <c r="N247" s="4"/>
      <c r="O247" s="4"/>
      <c r="P247" s="4"/>
      <c r="Q247" s="4"/>
      <c r="R247" s="4"/>
      <c r="S247" s="4"/>
      <c r="T247" s="4"/>
      <c r="U247" s="4"/>
      <c r="V247" s="4"/>
      <c r="W247" s="4"/>
      <c r="X247" s="4"/>
    </row>
    <row r="248" spans="2:24" x14ac:dyDescent="0.25">
      <c r="B248" s="4"/>
      <c r="C248" s="4"/>
      <c r="D248" s="4"/>
      <c r="E248" s="4"/>
      <c r="F248" s="4"/>
      <c r="G248" s="4"/>
      <c r="H248" s="4"/>
      <c r="I248" s="4"/>
      <c r="J248" s="4"/>
      <c r="K248" s="4"/>
      <c r="L248" s="4"/>
      <c r="M248" s="4"/>
      <c r="N248" s="4"/>
      <c r="O248" s="4"/>
      <c r="P248" s="4"/>
      <c r="Q248" s="4"/>
      <c r="R248" s="4"/>
      <c r="S248" s="4"/>
      <c r="T248" s="4"/>
      <c r="U248" s="4"/>
      <c r="V248" s="4"/>
      <c r="W248" s="4"/>
      <c r="X248" s="4"/>
    </row>
    <row r="249" spans="2:24" x14ac:dyDescent="0.25">
      <c r="B249" s="4"/>
      <c r="C249" s="4"/>
      <c r="D249" s="4"/>
      <c r="E249" s="4"/>
      <c r="F249" s="4"/>
      <c r="G249" s="4"/>
      <c r="H249" s="4"/>
      <c r="I249" s="4"/>
      <c r="J249" s="4"/>
      <c r="K249" s="4"/>
      <c r="L249" s="4"/>
      <c r="M249" s="4"/>
      <c r="N249" s="4"/>
      <c r="O249" s="4"/>
      <c r="P249" s="4"/>
      <c r="Q249" s="4"/>
      <c r="R249" s="4"/>
      <c r="S249" s="4"/>
      <c r="T249" s="4"/>
      <c r="U249" s="4"/>
      <c r="V249" s="4"/>
      <c r="W249" s="4"/>
      <c r="X249" s="4"/>
    </row>
    <row r="250" spans="2:24" x14ac:dyDescent="0.25">
      <c r="B250" s="4"/>
      <c r="C250" s="4"/>
      <c r="D250" s="4"/>
      <c r="E250" s="4"/>
      <c r="F250" s="4"/>
      <c r="G250" s="4"/>
      <c r="H250" s="4"/>
      <c r="I250" s="4"/>
      <c r="J250" s="4"/>
      <c r="K250" s="4"/>
      <c r="L250" s="4"/>
      <c r="M250" s="4"/>
      <c r="N250" s="4"/>
      <c r="O250" s="4"/>
      <c r="P250" s="4"/>
      <c r="Q250" s="4"/>
      <c r="R250" s="4"/>
      <c r="S250" s="4"/>
      <c r="T250" s="4"/>
      <c r="U250" s="4"/>
      <c r="V250" s="4"/>
      <c r="W250" s="4"/>
      <c r="X250" s="4"/>
    </row>
    <row r="251" spans="2:24" x14ac:dyDescent="0.25">
      <c r="B251" s="4"/>
      <c r="C251" s="4"/>
      <c r="D251" s="4"/>
      <c r="E251" s="4"/>
      <c r="F251" s="4"/>
      <c r="G251" s="4"/>
      <c r="H251" s="4"/>
      <c r="I251" s="4"/>
      <c r="J251" s="4"/>
      <c r="K251" s="4"/>
      <c r="L251" s="4"/>
      <c r="M251" s="4"/>
      <c r="N251" s="4"/>
      <c r="O251" s="4"/>
      <c r="P251" s="4"/>
      <c r="Q251" s="4"/>
      <c r="R251" s="4"/>
      <c r="S251" s="4"/>
      <c r="T251" s="4"/>
      <c r="U251" s="4"/>
      <c r="V251" s="4"/>
      <c r="W251" s="4"/>
      <c r="X251" s="4"/>
    </row>
    <row r="252" spans="2:24" x14ac:dyDescent="0.25">
      <c r="B252" s="4"/>
      <c r="C252" s="4"/>
      <c r="D252" s="4"/>
      <c r="E252" s="4"/>
      <c r="F252" s="4"/>
      <c r="G252" s="4"/>
      <c r="H252" s="4"/>
      <c r="I252" s="4"/>
      <c r="J252" s="4"/>
      <c r="K252" s="4"/>
      <c r="L252" s="4"/>
      <c r="M252" s="4"/>
      <c r="N252" s="4"/>
      <c r="O252" s="4"/>
      <c r="P252" s="4"/>
      <c r="Q252" s="4"/>
      <c r="R252" s="4"/>
      <c r="S252" s="4"/>
      <c r="T252" s="4"/>
      <c r="U252" s="4"/>
      <c r="V252" s="4"/>
      <c r="W252" s="4"/>
      <c r="X252" s="4"/>
    </row>
    <row r="253" spans="2:24" x14ac:dyDescent="0.25">
      <c r="B253" s="4"/>
      <c r="C253" s="4"/>
      <c r="D253" s="4"/>
      <c r="E253" s="4"/>
      <c r="F253" s="4"/>
      <c r="G253" s="4"/>
      <c r="H253" s="4"/>
      <c r="I253" s="4"/>
      <c r="J253" s="4"/>
      <c r="K253" s="4"/>
      <c r="L253" s="4"/>
      <c r="M253" s="4"/>
      <c r="N253" s="4"/>
      <c r="O253" s="4"/>
      <c r="P253" s="4"/>
      <c r="Q253" s="4"/>
      <c r="R253" s="4"/>
      <c r="S253" s="4"/>
      <c r="T253" s="4"/>
      <c r="U253" s="4"/>
      <c r="V253" s="4"/>
      <c r="W253" s="4"/>
      <c r="X253" s="4"/>
    </row>
    <row r="254" spans="2:24" x14ac:dyDescent="0.25">
      <c r="B254" s="4"/>
      <c r="C254" s="4"/>
      <c r="D254" s="4"/>
      <c r="E254" s="4"/>
      <c r="F254" s="4"/>
      <c r="G254" s="4"/>
      <c r="H254" s="4"/>
      <c r="I254" s="4"/>
      <c r="J254" s="4"/>
      <c r="K254" s="4"/>
      <c r="L254" s="4"/>
      <c r="M254" s="4"/>
      <c r="N254" s="4"/>
      <c r="O254" s="4"/>
      <c r="P254" s="4"/>
      <c r="Q254" s="4"/>
      <c r="R254" s="4"/>
      <c r="S254" s="4"/>
      <c r="T254" s="4"/>
      <c r="U254" s="4"/>
      <c r="V254" s="4"/>
      <c r="W254" s="4"/>
      <c r="X254" s="4"/>
    </row>
    <row r="255" spans="2:24" x14ac:dyDescent="0.25">
      <c r="B255" s="4"/>
      <c r="C255" s="4"/>
      <c r="D255" s="4"/>
      <c r="E255" s="4"/>
      <c r="F255" s="4"/>
      <c r="G255" s="4"/>
      <c r="H255" s="4"/>
      <c r="I255" s="4"/>
      <c r="J255" s="4"/>
      <c r="K255" s="4"/>
      <c r="L255" s="4"/>
      <c r="M255" s="4"/>
      <c r="N255" s="4"/>
      <c r="O255" s="4"/>
      <c r="P255" s="4"/>
      <c r="Q255" s="4"/>
      <c r="R255" s="4"/>
      <c r="S255" s="4"/>
      <c r="T255" s="4"/>
      <c r="U255" s="4"/>
      <c r="V255" s="4"/>
      <c r="W255" s="4"/>
      <c r="X255" s="4"/>
    </row>
    <row r="256" spans="2:24" x14ac:dyDescent="0.25">
      <c r="B256" s="4"/>
      <c r="C256" s="4"/>
      <c r="D256" s="4"/>
      <c r="E256" s="4"/>
      <c r="F256" s="4"/>
      <c r="G256" s="4"/>
      <c r="H256" s="4"/>
      <c r="I256" s="4"/>
      <c r="J256" s="4"/>
      <c r="K256" s="4"/>
      <c r="L256" s="4"/>
      <c r="M256" s="4"/>
      <c r="N256" s="4"/>
      <c r="O256" s="4"/>
      <c r="P256" s="4"/>
      <c r="Q256" s="4"/>
      <c r="R256" s="4"/>
      <c r="S256" s="4"/>
      <c r="T256" s="4"/>
      <c r="U256" s="4"/>
      <c r="V256" s="4"/>
      <c r="W256" s="4"/>
      <c r="X256" s="4"/>
    </row>
    <row r="257" spans="2:24" x14ac:dyDescent="0.25">
      <c r="B257" s="4"/>
      <c r="C257" s="4"/>
      <c r="D257" s="4"/>
      <c r="E257" s="4"/>
      <c r="F257" s="4"/>
      <c r="G257" s="4"/>
      <c r="H257" s="4"/>
      <c r="I257" s="4"/>
      <c r="J257" s="4"/>
      <c r="K257" s="4"/>
      <c r="L257" s="4"/>
      <c r="M257" s="4"/>
      <c r="N257" s="4"/>
      <c r="O257" s="4"/>
      <c r="P257" s="4"/>
      <c r="Q257" s="4"/>
      <c r="R257" s="4"/>
      <c r="S257" s="4"/>
      <c r="T257" s="4"/>
      <c r="U257" s="4"/>
      <c r="V257" s="4"/>
      <c r="W257" s="4"/>
      <c r="X257" s="4"/>
    </row>
    <row r="258" spans="2:24" x14ac:dyDescent="0.25">
      <c r="B258" s="4"/>
      <c r="C258" s="4"/>
      <c r="D258" s="4"/>
      <c r="E258" s="4"/>
      <c r="F258" s="4"/>
      <c r="G258" s="4"/>
      <c r="H258" s="4"/>
      <c r="I258" s="4"/>
      <c r="J258" s="4"/>
      <c r="K258" s="4"/>
      <c r="L258" s="4"/>
      <c r="M258" s="4"/>
      <c r="N258" s="4"/>
      <c r="O258" s="4"/>
      <c r="P258" s="4"/>
      <c r="Q258" s="4"/>
      <c r="R258" s="4"/>
      <c r="S258" s="4"/>
      <c r="T258" s="4"/>
      <c r="U258" s="4"/>
      <c r="V258" s="4"/>
      <c r="W258" s="4"/>
      <c r="X258" s="4"/>
    </row>
    <row r="259" spans="2:24" x14ac:dyDescent="0.25">
      <c r="B259" s="4"/>
      <c r="C259" s="4"/>
      <c r="D259" s="4"/>
      <c r="E259" s="4"/>
      <c r="F259" s="4"/>
      <c r="G259" s="4"/>
      <c r="H259" s="4"/>
      <c r="I259" s="4"/>
      <c r="J259" s="4"/>
      <c r="K259" s="4"/>
      <c r="L259" s="4"/>
      <c r="M259" s="4"/>
      <c r="N259" s="4"/>
      <c r="O259" s="4"/>
      <c r="P259" s="4"/>
      <c r="Q259" s="4"/>
      <c r="R259" s="4"/>
      <c r="S259" s="4"/>
      <c r="T259" s="4"/>
      <c r="U259" s="4"/>
      <c r="V259" s="4"/>
      <c r="W259" s="4"/>
      <c r="X259" s="4"/>
    </row>
    <row r="260" spans="2:24" x14ac:dyDescent="0.25">
      <c r="B260" s="4"/>
      <c r="C260" s="4"/>
      <c r="D260" s="4"/>
      <c r="E260" s="4"/>
      <c r="F260" s="4"/>
      <c r="G260" s="4"/>
      <c r="H260" s="4"/>
      <c r="I260" s="4"/>
      <c r="J260" s="4"/>
      <c r="K260" s="4"/>
      <c r="L260" s="4"/>
      <c r="M260" s="4"/>
      <c r="N260" s="4"/>
      <c r="O260" s="4"/>
      <c r="P260" s="4"/>
      <c r="Q260" s="4"/>
      <c r="R260" s="4"/>
      <c r="S260" s="4"/>
      <c r="T260" s="4"/>
      <c r="U260" s="4"/>
      <c r="V260" s="4"/>
      <c r="W260" s="4"/>
      <c r="X260" s="4"/>
    </row>
    <row r="261" spans="2:24" x14ac:dyDescent="0.25">
      <c r="B261" s="4"/>
      <c r="C261" s="4"/>
      <c r="D261" s="4"/>
      <c r="E261" s="4"/>
      <c r="F261" s="4"/>
      <c r="G261" s="4"/>
      <c r="H261" s="4"/>
      <c r="I261" s="4"/>
      <c r="J261" s="4"/>
      <c r="K261" s="4"/>
      <c r="L261" s="4"/>
      <c r="M261" s="4"/>
      <c r="N261" s="4"/>
      <c r="O261" s="4"/>
      <c r="P261" s="4"/>
      <c r="Q261" s="4"/>
      <c r="R261" s="4"/>
      <c r="S261" s="4"/>
      <c r="T261" s="4"/>
      <c r="U261" s="4"/>
      <c r="V261" s="4"/>
      <c r="W261" s="4"/>
      <c r="X261" s="4"/>
    </row>
    <row r="262" spans="2:24" x14ac:dyDescent="0.25">
      <c r="B262" s="4"/>
      <c r="C262" s="4"/>
      <c r="D262" s="4"/>
      <c r="E262" s="4"/>
      <c r="F262" s="4"/>
      <c r="G262" s="4"/>
      <c r="H262" s="4"/>
      <c r="I262" s="4"/>
      <c r="J262" s="4"/>
      <c r="K262" s="4"/>
      <c r="L262" s="4"/>
      <c r="M262" s="4"/>
      <c r="N262" s="4"/>
      <c r="O262" s="4"/>
      <c r="P262" s="4"/>
      <c r="Q262" s="4"/>
      <c r="R262" s="4"/>
      <c r="S262" s="4"/>
      <c r="T262" s="4"/>
      <c r="U262" s="4"/>
      <c r="V262" s="4"/>
      <c r="W262" s="4"/>
      <c r="X262" s="4"/>
    </row>
    <row r="263" spans="2:24" x14ac:dyDescent="0.25">
      <c r="B263" s="4"/>
      <c r="C263" s="4"/>
      <c r="D263" s="4"/>
      <c r="E263" s="4"/>
      <c r="F263" s="4"/>
      <c r="G263" s="4"/>
      <c r="H263" s="4"/>
      <c r="I263" s="4"/>
      <c r="J263" s="4"/>
      <c r="K263" s="4"/>
      <c r="L263" s="4"/>
      <c r="M263" s="4"/>
      <c r="N263" s="4"/>
      <c r="O263" s="4"/>
      <c r="P263" s="4"/>
      <c r="Q263" s="4"/>
      <c r="R263" s="4"/>
      <c r="S263" s="4"/>
      <c r="T263" s="4"/>
      <c r="U263" s="4"/>
      <c r="V263" s="4"/>
      <c r="W263" s="4"/>
      <c r="X263" s="4"/>
    </row>
    <row r="264" spans="2:24" x14ac:dyDescent="0.25">
      <c r="B264" s="4"/>
      <c r="C264" s="4"/>
      <c r="D264" s="4"/>
      <c r="E264" s="4"/>
      <c r="F264" s="4"/>
      <c r="G264" s="4"/>
      <c r="H264" s="4"/>
      <c r="I264" s="4"/>
      <c r="J264" s="4"/>
      <c r="K264" s="4"/>
      <c r="L264" s="4"/>
      <c r="M264" s="4"/>
      <c r="N264" s="4"/>
      <c r="O264" s="4"/>
      <c r="P264" s="4"/>
      <c r="Q264" s="4"/>
      <c r="R264" s="4"/>
      <c r="S264" s="4"/>
      <c r="T264" s="4"/>
      <c r="U264" s="4"/>
      <c r="V264" s="4"/>
      <c r="W264" s="4"/>
      <c r="X264" s="4"/>
    </row>
    <row r="265" spans="2:24" x14ac:dyDescent="0.25">
      <c r="B265" s="4"/>
      <c r="C265" s="4"/>
      <c r="D265" s="4"/>
      <c r="E265" s="4"/>
      <c r="F265" s="4"/>
      <c r="G265" s="4"/>
      <c r="H265" s="4"/>
      <c r="I265" s="4"/>
      <c r="J265" s="4"/>
      <c r="K265" s="4"/>
      <c r="L265" s="4"/>
      <c r="M265" s="4"/>
      <c r="N265" s="4"/>
      <c r="O265" s="4"/>
      <c r="P265" s="4"/>
      <c r="Q265" s="4"/>
      <c r="R265" s="4"/>
      <c r="S265" s="4"/>
      <c r="T265" s="4"/>
      <c r="U265" s="4"/>
      <c r="V265" s="4"/>
      <c r="W265" s="4"/>
      <c r="X265" s="4"/>
    </row>
    <row r="266" spans="2:24" x14ac:dyDescent="0.25">
      <c r="B266" s="4"/>
      <c r="C266" s="4"/>
      <c r="D266" s="4"/>
      <c r="E266" s="4"/>
      <c r="F266" s="4"/>
      <c r="G266" s="4"/>
      <c r="H266" s="4"/>
      <c r="I266" s="4"/>
      <c r="J266" s="4"/>
      <c r="K266" s="4"/>
      <c r="L266" s="4"/>
      <c r="M266" s="4"/>
      <c r="N266" s="4"/>
      <c r="O266" s="4"/>
      <c r="P266" s="4"/>
      <c r="Q266" s="4"/>
      <c r="R266" s="4"/>
      <c r="S266" s="4"/>
      <c r="T266" s="4"/>
      <c r="U266" s="4"/>
      <c r="V266" s="4"/>
      <c r="W266" s="4"/>
      <c r="X266" s="4"/>
    </row>
    <row r="267" spans="2:24" x14ac:dyDescent="0.25">
      <c r="B267" s="4"/>
      <c r="C267" s="4"/>
      <c r="D267" s="4"/>
      <c r="E267" s="4"/>
      <c r="F267" s="4"/>
      <c r="G267" s="4"/>
      <c r="H267" s="4"/>
      <c r="I267" s="4"/>
      <c r="J267" s="4"/>
      <c r="K267" s="4"/>
      <c r="L267" s="4"/>
      <c r="M267" s="4"/>
      <c r="N267" s="4"/>
      <c r="O267" s="4"/>
      <c r="P267" s="4"/>
      <c r="Q267" s="4"/>
      <c r="R267" s="4"/>
      <c r="S267" s="4"/>
      <c r="T267" s="4"/>
      <c r="U267" s="4"/>
      <c r="V267" s="4"/>
      <c r="W267" s="4"/>
      <c r="X267" s="4"/>
    </row>
    <row r="268" spans="2:24" x14ac:dyDescent="0.25">
      <c r="B268" s="4"/>
      <c r="C268" s="4"/>
      <c r="D268" s="4"/>
      <c r="E268" s="4"/>
      <c r="F268" s="4"/>
      <c r="G268" s="4"/>
      <c r="H268" s="4"/>
      <c r="I268" s="4"/>
      <c r="J268" s="4"/>
      <c r="K268" s="4"/>
      <c r="L268" s="4"/>
      <c r="M268" s="4"/>
      <c r="N268" s="4"/>
      <c r="O268" s="4"/>
      <c r="P268" s="4"/>
      <c r="Q268" s="4"/>
      <c r="R268" s="4"/>
      <c r="S268" s="4"/>
      <c r="T268" s="4"/>
      <c r="U268" s="4"/>
      <c r="V268" s="4"/>
      <c r="W268" s="4"/>
      <c r="X268" s="4"/>
    </row>
    <row r="269" spans="2:24" x14ac:dyDescent="0.25">
      <c r="B269" s="4"/>
      <c r="C269" s="4"/>
      <c r="D269" s="4"/>
      <c r="E269" s="4"/>
      <c r="F269" s="4"/>
      <c r="G269" s="4"/>
      <c r="H269" s="4"/>
      <c r="I269" s="4"/>
      <c r="J269" s="4"/>
      <c r="K269" s="4"/>
      <c r="L269" s="4"/>
      <c r="M269" s="4"/>
      <c r="N269" s="4"/>
      <c r="O269" s="4"/>
      <c r="P269" s="4"/>
      <c r="Q269" s="4"/>
      <c r="R269" s="4"/>
      <c r="S269" s="4"/>
      <c r="T269" s="4"/>
      <c r="U269" s="4"/>
      <c r="V269" s="4"/>
      <c r="W269" s="4"/>
      <c r="X269" s="4"/>
    </row>
    <row r="270" spans="2:24" x14ac:dyDescent="0.25">
      <c r="B270" s="4"/>
      <c r="C270" s="4"/>
      <c r="D270" s="4"/>
      <c r="E270" s="4"/>
      <c r="F270" s="4"/>
      <c r="G270" s="4"/>
      <c r="H270" s="4"/>
      <c r="I270" s="4"/>
      <c r="J270" s="4"/>
      <c r="K270" s="4"/>
      <c r="L270" s="4"/>
      <c r="M270" s="4"/>
      <c r="N270" s="4"/>
      <c r="O270" s="4"/>
      <c r="P270" s="4"/>
      <c r="Q270" s="4"/>
      <c r="R270" s="4"/>
      <c r="S270" s="4"/>
      <c r="T270" s="4"/>
      <c r="U270" s="4"/>
      <c r="V270" s="4"/>
      <c r="W270" s="4"/>
      <c r="X270" s="4"/>
    </row>
    <row r="271" spans="2:24" x14ac:dyDescent="0.25">
      <c r="B271" s="4"/>
      <c r="C271" s="4"/>
      <c r="D271" s="4"/>
      <c r="E271" s="4"/>
      <c r="F271" s="4"/>
      <c r="G271" s="4"/>
      <c r="H271" s="4"/>
      <c r="I271" s="4"/>
      <c r="J271" s="4"/>
      <c r="K271" s="4"/>
      <c r="L271" s="4"/>
      <c r="M271" s="4"/>
      <c r="N271" s="4"/>
      <c r="O271" s="4"/>
      <c r="P271" s="4"/>
      <c r="Q271" s="4"/>
      <c r="R271" s="4"/>
      <c r="S271" s="4"/>
      <c r="T271" s="4"/>
      <c r="U271" s="4"/>
      <c r="V271" s="4"/>
      <c r="W271" s="4"/>
      <c r="X271" s="4"/>
    </row>
    <row r="272" spans="2:24" x14ac:dyDescent="0.25">
      <c r="B272" s="4"/>
      <c r="C272" s="4"/>
      <c r="D272" s="4"/>
      <c r="E272" s="4"/>
      <c r="F272" s="4"/>
      <c r="G272" s="4"/>
      <c r="H272" s="4"/>
      <c r="I272" s="4"/>
      <c r="J272" s="4"/>
      <c r="K272" s="4"/>
      <c r="L272" s="4"/>
      <c r="M272" s="4"/>
      <c r="N272" s="4"/>
      <c r="O272" s="4"/>
      <c r="P272" s="4"/>
      <c r="Q272" s="4"/>
      <c r="R272" s="4"/>
      <c r="S272" s="4"/>
      <c r="T272" s="4"/>
      <c r="U272" s="4"/>
      <c r="V272" s="4"/>
      <c r="W272" s="4"/>
      <c r="X272" s="4"/>
    </row>
    <row r="273" spans="2:24" x14ac:dyDescent="0.25">
      <c r="B273" s="4"/>
      <c r="C273" s="4"/>
      <c r="D273" s="4"/>
      <c r="E273" s="4"/>
      <c r="F273" s="4"/>
      <c r="G273" s="4"/>
      <c r="H273" s="4"/>
      <c r="I273" s="4"/>
      <c r="J273" s="4"/>
      <c r="K273" s="4"/>
      <c r="L273" s="4"/>
      <c r="M273" s="4"/>
      <c r="N273" s="4"/>
      <c r="O273" s="4"/>
      <c r="P273" s="4"/>
      <c r="Q273" s="4"/>
      <c r="R273" s="4"/>
      <c r="S273" s="4"/>
      <c r="T273" s="4"/>
      <c r="U273" s="4"/>
      <c r="V273" s="4"/>
      <c r="W273" s="4"/>
      <c r="X273" s="4"/>
    </row>
    <row r="274" spans="2:24" x14ac:dyDescent="0.25">
      <c r="B274" s="4"/>
      <c r="C274" s="4"/>
      <c r="D274" s="4"/>
      <c r="E274" s="4"/>
      <c r="F274" s="4"/>
      <c r="G274" s="4"/>
      <c r="H274" s="4"/>
      <c r="I274" s="4"/>
      <c r="J274" s="4"/>
      <c r="K274" s="4"/>
      <c r="L274" s="4"/>
      <c r="M274" s="4"/>
      <c r="N274" s="4"/>
      <c r="O274" s="4"/>
      <c r="P274" s="4"/>
      <c r="Q274" s="4"/>
      <c r="R274" s="4"/>
      <c r="S274" s="4"/>
      <c r="T274" s="4"/>
      <c r="U274" s="4"/>
      <c r="V274" s="4"/>
      <c r="W274" s="4"/>
      <c r="X274" s="4"/>
    </row>
    <row r="275" spans="2:24" x14ac:dyDescent="0.25">
      <c r="B275" s="4"/>
      <c r="C275" s="4"/>
      <c r="D275" s="4"/>
      <c r="E275" s="4"/>
      <c r="F275" s="4"/>
      <c r="G275" s="4"/>
      <c r="H275" s="4"/>
      <c r="I275" s="4"/>
      <c r="J275" s="4"/>
      <c r="K275" s="4"/>
      <c r="L275" s="4"/>
      <c r="M275" s="4"/>
      <c r="N275" s="4"/>
      <c r="O275" s="4"/>
      <c r="P275" s="4"/>
      <c r="Q275" s="4"/>
      <c r="R275" s="4"/>
      <c r="S275" s="4"/>
      <c r="T275" s="4"/>
      <c r="U275" s="4"/>
      <c r="V275" s="4"/>
      <c r="W275" s="4"/>
      <c r="X275" s="4"/>
    </row>
  </sheetData>
  <sheetProtection algorithmName="SHA-512" hashValue="+lFzmwBvF4chtGozOubnx68LbUqiZcjpbd7ylhuMkSuz6mNV1gUOmEfa/oNL+nOMMU7PfAxoSemkM/rWbjUtEg==" saltValue="MNsSYCS2KHcimh5BeGLzoA==" spinCount="100000" sheet="1" selectLockedCells="1"/>
  <mergeCells count="186">
    <mergeCell ref="B3:X3"/>
    <mergeCell ref="B2:X2"/>
    <mergeCell ref="V8:X8"/>
    <mergeCell ref="B4:X6"/>
    <mergeCell ref="B7:X7"/>
    <mergeCell ref="B8:D8"/>
    <mergeCell ref="E8:M8"/>
    <mergeCell ref="O8:R8"/>
    <mergeCell ref="B9:D9"/>
    <mergeCell ref="E9:P9"/>
    <mergeCell ref="Q9:U9"/>
    <mergeCell ref="V9:X9"/>
    <mergeCell ref="B10:X10"/>
    <mergeCell ref="C15:G15"/>
    <mergeCell ref="H15:I15"/>
    <mergeCell ref="J15:X15"/>
    <mergeCell ref="C16:G16"/>
    <mergeCell ref="H16:I16"/>
    <mergeCell ref="J16:X16"/>
    <mergeCell ref="B11:X11"/>
    <mergeCell ref="B12:O12"/>
    <mergeCell ref="Q12:S12"/>
    <mergeCell ref="U12:X12"/>
    <mergeCell ref="B13:X13"/>
    <mergeCell ref="C14:G14"/>
    <mergeCell ref="H14:I14"/>
    <mergeCell ref="J14:X14"/>
    <mergeCell ref="B19:X19"/>
    <mergeCell ref="P22:X22"/>
    <mergeCell ref="C23:X23"/>
    <mergeCell ref="C24:X24"/>
    <mergeCell ref="D17:G17"/>
    <mergeCell ref="H17:I17"/>
    <mergeCell ref="J17:X17"/>
    <mergeCell ref="B18:O18"/>
    <mergeCell ref="Q18:S18"/>
    <mergeCell ref="U18:X18"/>
    <mergeCell ref="P21:X21"/>
    <mergeCell ref="P20:X20"/>
    <mergeCell ref="C22:N22"/>
    <mergeCell ref="C21:N21"/>
    <mergeCell ref="C20:N20"/>
    <mergeCell ref="C25:F25"/>
    <mergeCell ref="G25:H25"/>
    <mergeCell ref="I25:O25"/>
    <mergeCell ref="P25:Q25"/>
    <mergeCell ref="R25:X25"/>
    <mergeCell ref="B26:B27"/>
    <mergeCell ref="C26:F27"/>
    <mergeCell ref="G26:H26"/>
    <mergeCell ref="I26:O26"/>
    <mergeCell ref="Q26:R26"/>
    <mergeCell ref="C28:X28"/>
    <mergeCell ref="C29:X29"/>
    <mergeCell ref="C30:X30"/>
    <mergeCell ref="B31:X32"/>
    <mergeCell ref="B34:X34"/>
    <mergeCell ref="B35:O35"/>
    <mergeCell ref="Q35:S35"/>
    <mergeCell ref="U35:X35"/>
    <mergeCell ref="S26:V26"/>
    <mergeCell ref="W26:X26"/>
    <mergeCell ref="G27:H27"/>
    <mergeCell ref="I27:O27"/>
    <mergeCell ref="Q27:R27"/>
    <mergeCell ref="S27:V27"/>
    <mergeCell ref="W27:X27"/>
    <mergeCell ref="B33:X33"/>
    <mergeCell ref="B45:O45"/>
    <mergeCell ref="Q45:S45"/>
    <mergeCell ref="U45:X45"/>
    <mergeCell ref="C46:X46"/>
    <mergeCell ref="B47:C47"/>
    <mergeCell ref="D47:X47"/>
    <mergeCell ref="C36:X36"/>
    <mergeCell ref="B37:O37"/>
    <mergeCell ref="Q37:S37"/>
    <mergeCell ref="U37:X37"/>
    <mergeCell ref="B39:X43"/>
    <mergeCell ref="B44:X44"/>
    <mergeCell ref="U38:X38"/>
    <mergeCell ref="B52:X52"/>
    <mergeCell ref="B53:O53"/>
    <mergeCell ref="Q53:S53"/>
    <mergeCell ref="U53:X53"/>
    <mergeCell ref="C54:X54"/>
    <mergeCell ref="B55:X59"/>
    <mergeCell ref="C48:X48"/>
    <mergeCell ref="B49:C49"/>
    <mergeCell ref="D49:X49"/>
    <mergeCell ref="C50:X50"/>
    <mergeCell ref="B51:C51"/>
    <mergeCell ref="D51:X51"/>
    <mergeCell ref="B63:X64"/>
    <mergeCell ref="C65:X65"/>
    <mergeCell ref="C66:X66"/>
    <mergeCell ref="C67:X67"/>
    <mergeCell ref="C68:X68"/>
    <mergeCell ref="B72:X72"/>
    <mergeCell ref="C60:O60"/>
    <mergeCell ref="Q60:X60"/>
    <mergeCell ref="B61:X61"/>
    <mergeCell ref="B62:O62"/>
    <mergeCell ref="Q62:S62"/>
    <mergeCell ref="U62:X62"/>
    <mergeCell ref="B71:X71"/>
    <mergeCell ref="B81:F81"/>
    <mergeCell ref="G81:S81"/>
    <mergeCell ref="T81:U81"/>
    <mergeCell ref="V81:X81"/>
    <mergeCell ref="B83:X83"/>
    <mergeCell ref="B85:X85"/>
    <mergeCell ref="B73:O73"/>
    <mergeCell ref="Q73:S73"/>
    <mergeCell ref="U73:X73"/>
    <mergeCell ref="B74:X77"/>
    <mergeCell ref="C79:X79"/>
    <mergeCell ref="T80:U80"/>
    <mergeCell ref="V80:X80"/>
    <mergeCell ref="B82:X82"/>
    <mergeCell ref="B78:X78"/>
    <mergeCell ref="B80:D80"/>
    <mergeCell ref="N80:S80"/>
    <mergeCell ref="K80:M80"/>
    <mergeCell ref="E80:J80"/>
    <mergeCell ref="B84:X84"/>
    <mergeCell ref="B86:X86"/>
    <mergeCell ref="B99:X99"/>
    <mergeCell ref="U100:X100"/>
    <mergeCell ref="B87:D87"/>
    <mergeCell ref="E87:X87"/>
    <mergeCell ref="B88:X88"/>
    <mergeCell ref="C89:X89"/>
    <mergeCell ref="B90:X90"/>
    <mergeCell ref="B91:X91"/>
    <mergeCell ref="B92:C92"/>
    <mergeCell ref="D92:E92"/>
    <mergeCell ref="F92:H92"/>
    <mergeCell ref="I92:J92"/>
    <mergeCell ref="B93:X93"/>
    <mergeCell ref="B94:X94"/>
    <mergeCell ref="C95:X95"/>
    <mergeCell ref="B96:X96"/>
    <mergeCell ref="B97:X97"/>
    <mergeCell ref="B98:C98"/>
    <mergeCell ref="D98:E98"/>
    <mergeCell ref="F98:H98"/>
    <mergeCell ref="I98:J98"/>
    <mergeCell ref="K98:M98"/>
    <mergeCell ref="N98:O98"/>
    <mergeCell ref="B109:X109"/>
    <mergeCell ref="B108:F108"/>
    <mergeCell ref="G108:T108"/>
    <mergeCell ref="V108:X108"/>
    <mergeCell ref="B106:X106"/>
    <mergeCell ref="B107:C107"/>
    <mergeCell ref="D107:L107"/>
    <mergeCell ref="B105:F105"/>
    <mergeCell ref="G105:X105"/>
    <mergeCell ref="N107:Q107"/>
    <mergeCell ref="S107:T107"/>
    <mergeCell ref="U107:X107"/>
    <mergeCell ref="B103:X103"/>
    <mergeCell ref="Q104:R104"/>
    <mergeCell ref="S104:X104"/>
    <mergeCell ref="B104:F104"/>
    <mergeCell ref="G104:P104"/>
    <mergeCell ref="B100:C100"/>
    <mergeCell ref="D100:L100"/>
    <mergeCell ref="N100:Q100"/>
    <mergeCell ref="S100:T100"/>
    <mergeCell ref="B101:E101"/>
    <mergeCell ref="Q101:R101"/>
    <mergeCell ref="S101:X101"/>
    <mergeCell ref="F101:P101"/>
    <mergeCell ref="P98:Q98"/>
    <mergeCell ref="R98:T98"/>
    <mergeCell ref="V98:W98"/>
    <mergeCell ref="K92:M92"/>
    <mergeCell ref="N92:O92"/>
    <mergeCell ref="P92:Q92"/>
    <mergeCell ref="R92:T92"/>
    <mergeCell ref="V92:W92"/>
    <mergeCell ref="B102:F102"/>
    <mergeCell ref="G102:T102"/>
    <mergeCell ref="V102:X102"/>
  </mergeCells>
  <pageMargins left="0.5" right="0.5" top="0.75" bottom="0.75" header="0" footer="0"/>
  <pageSetup scale="94" fitToHeight="0" orientation="portrait" horizontalDpi="360" verticalDpi="360" r:id="rId1"/>
  <rowBreaks count="1" manualBreakCount="1">
    <brk id="3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0332CE-E8D9-4CC1-BACF-E0B86D2E24B2}">
          <x14:formula1>
            <xm:f>Lists!$G$2:$G$3</xm:f>
          </x14:formula1>
          <xm:sqref>P12 T12 B14:B17 P18 T18 O20:O22 B20:B23 B25:B29 B36 P35 T35 T37 N38 P37:P38 R38 P45 T45 B46 B48 B50 P53 T53 B54 B60 P60 P62 T62 B65:B68 P73 T73 B79 B89 B95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9573-2242-4709-9724-A075242C8CBB}">
  <dimension ref="A1:AS10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213" customFormat="1" ht="23.25" customHeight="1" x14ac:dyDescent="0.35">
      <c r="A1" s="212"/>
      <c r="B1" s="848" t="s">
        <v>382</v>
      </c>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row>
    <row r="2" spans="1:39" s="43" customFormat="1" ht="21" customHeight="1" x14ac:dyDescent="0.35">
      <c r="A2" s="120"/>
      <c r="B2" s="826" t="s">
        <v>383</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row>
    <row r="3" spans="1:39" ht="3.6" customHeight="1" thickBot="1" x14ac:dyDescent="0.3">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849"/>
      <c r="AJ3" s="849"/>
      <c r="AK3" s="849"/>
      <c r="AL3" s="849"/>
    </row>
    <row r="4" spans="1:39" s="215" customFormat="1" ht="21.6" customHeight="1" x14ac:dyDescent="0.25">
      <c r="A4" s="214"/>
      <c r="B4" s="442" t="s">
        <v>3</v>
      </c>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4"/>
    </row>
    <row r="5" spans="1:39" ht="2.85" customHeight="1" x14ac:dyDescent="0.25">
      <c r="B5" s="850"/>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c r="AI5" s="851"/>
      <c r="AJ5" s="851"/>
      <c r="AK5" s="851"/>
      <c r="AL5" s="852"/>
    </row>
    <row r="6" spans="1:39" ht="12" customHeight="1" x14ac:dyDescent="0.25">
      <c r="B6" s="844" t="s">
        <v>384</v>
      </c>
      <c r="C6" s="845"/>
      <c r="D6" s="845"/>
      <c r="E6" s="845"/>
      <c r="F6" s="853" t="str">
        <f>IF('Incentive Payment'!G9="","",'Incentive Payment'!G9)</f>
        <v/>
      </c>
      <c r="G6" s="853"/>
      <c r="H6" s="853"/>
      <c r="I6" s="853"/>
      <c r="J6" s="853"/>
      <c r="K6" s="853"/>
      <c r="L6" s="853"/>
      <c r="M6" s="847" t="s">
        <v>385</v>
      </c>
      <c r="N6" s="847"/>
      <c r="O6" s="847"/>
      <c r="P6" s="847"/>
      <c r="Q6" s="216"/>
      <c r="R6" s="854" t="str">
        <f>IF(Reservation!F9="","",Reservation!F9)</f>
        <v/>
      </c>
      <c r="S6" s="854"/>
      <c r="T6" s="854"/>
      <c r="U6" s="854"/>
      <c r="V6" s="854"/>
      <c r="W6" s="854"/>
      <c r="X6" s="854"/>
      <c r="Y6" s="854"/>
      <c r="Z6" s="854"/>
      <c r="AA6" s="854"/>
      <c r="AB6" s="854"/>
      <c r="AC6" s="854"/>
      <c r="AD6" s="854"/>
      <c r="AE6" s="854"/>
      <c r="AF6" s="854"/>
      <c r="AG6" s="854"/>
      <c r="AH6" s="854"/>
      <c r="AI6" s="854"/>
      <c r="AJ6" s="854"/>
      <c r="AK6" s="854"/>
      <c r="AL6" s="217"/>
    </row>
    <row r="7" spans="1:39" ht="2.85" customHeight="1" x14ac:dyDescent="0.25">
      <c r="B7" s="838"/>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40"/>
    </row>
    <row r="8" spans="1:39" ht="2.85" customHeight="1" x14ac:dyDescent="0.25">
      <c r="B8" s="841"/>
      <c r="C8" s="842"/>
      <c r="D8" s="842"/>
      <c r="E8" s="842"/>
      <c r="F8" s="842"/>
      <c r="G8" s="842"/>
      <c r="H8" s="842"/>
      <c r="I8" s="842"/>
      <c r="J8" s="842"/>
      <c r="K8" s="842"/>
      <c r="L8" s="842"/>
      <c r="M8" s="842"/>
      <c r="N8" s="842"/>
      <c r="O8" s="842"/>
      <c r="P8" s="842"/>
      <c r="Q8" s="842"/>
      <c r="R8" s="842"/>
      <c r="S8" s="842"/>
      <c r="T8" s="842"/>
      <c r="U8" s="842"/>
      <c r="V8" s="842"/>
      <c r="W8" s="842"/>
      <c r="X8" s="842"/>
      <c r="Y8" s="842"/>
      <c r="Z8" s="842"/>
      <c r="AA8" s="842"/>
      <c r="AB8" s="842"/>
      <c r="AC8" s="842"/>
      <c r="AD8" s="842"/>
      <c r="AE8" s="842"/>
      <c r="AF8" s="842"/>
      <c r="AG8" s="842"/>
      <c r="AH8" s="842"/>
      <c r="AI8" s="842"/>
      <c r="AJ8" s="842"/>
      <c r="AK8" s="842"/>
      <c r="AL8" s="843"/>
    </row>
    <row r="9" spans="1:39" ht="12" customHeight="1" x14ac:dyDescent="0.25">
      <c r="B9" s="844" t="s">
        <v>386</v>
      </c>
      <c r="C9" s="845"/>
      <c r="D9" s="845"/>
      <c r="E9" s="845"/>
      <c r="F9" s="845"/>
      <c r="G9" s="845"/>
      <c r="H9" s="845"/>
      <c r="I9" s="846"/>
      <c r="J9" s="846"/>
      <c r="K9" s="846"/>
      <c r="L9" s="846"/>
      <c r="M9" s="846"/>
      <c r="N9" s="846"/>
      <c r="O9" s="846"/>
      <c r="P9" s="846"/>
      <c r="Q9" s="846"/>
      <c r="R9" s="847" t="s">
        <v>387</v>
      </c>
      <c r="S9" s="847"/>
      <c r="T9" s="847"/>
      <c r="U9" s="847"/>
      <c r="V9" s="847"/>
      <c r="W9" s="846"/>
      <c r="X9" s="846"/>
      <c r="Y9" s="846"/>
      <c r="Z9" s="846"/>
      <c r="AA9" s="846"/>
      <c r="AB9" s="846"/>
      <c r="AC9" s="846"/>
      <c r="AD9" s="846"/>
      <c r="AE9" s="846"/>
      <c r="AF9" s="846"/>
      <c r="AG9" s="846"/>
      <c r="AH9" s="846"/>
      <c r="AI9" s="846"/>
      <c r="AJ9" s="846"/>
      <c r="AK9" s="846"/>
      <c r="AL9" s="217"/>
    </row>
    <row r="10" spans="1:39" ht="3" customHeight="1" x14ac:dyDescent="0.25">
      <c r="B10" s="838"/>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40"/>
    </row>
    <row r="11" spans="1:39" ht="3" customHeight="1" x14ac:dyDescent="0.25">
      <c r="B11" s="841"/>
      <c r="C11" s="842"/>
      <c r="D11" s="842"/>
      <c r="E11" s="842"/>
      <c r="F11" s="842"/>
      <c r="G11" s="842"/>
      <c r="H11" s="842"/>
      <c r="I11" s="842"/>
      <c r="J11" s="842"/>
      <c r="K11" s="842"/>
      <c r="L11" s="842"/>
      <c r="M11" s="842"/>
      <c r="N11" s="842"/>
      <c r="O11" s="842"/>
      <c r="P11" s="842"/>
      <c r="Q11" s="842"/>
      <c r="R11" s="842"/>
      <c r="S11" s="842"/>
      <c r="T11" s="842"/>
      <c r="U11" s="842"/>
      <c r="V11" s="842"/>
      <c r="W11" s="842"/>
      <c r="X11" s="842"/>
      <c r="Y11" s="842"/>
      <c r="Z11" s="842"/>
      <c r="AA11" s="842"/>
      <c r="AB11" s="842"/>
      <c r="AC11" s="842"/>
      <c r="AD11" s="842"/>
      <c r="AE11" s="842"/>
      <c r="AF11" s="842"/>
      <c r="AG11" s="842"/>
      <c r="AH11" s="842"/>
      <c r="AI11" s="842"/>
      <c r="AJ11" s="842"/>
      <c r="AK11" s="842"/>
      <c r="AL11" s="843"/>
    </row>
    <row r="12" spans="1:39" ht="12" customHeight="1" x14ac:dyDescent="0.25">
      <c r="B12" s="844" t="s">
        <v>388</v>
      </c>
      <c r="C12" s="845"/>
      <c r="D12" s="845"/>
      <c r="E12" s="845"/>
      <c r="F12" s="845"/>
      <c r="G12" s="845"/>
      <c r="H12" s="845"/>
      <c r="I12" s="845"/>
      <c r="J12" s="845"/>
      <c r="K12" s="845"/>
      <c r="L12" s="865"/>
      <c r="M12" s="865"/>
      <c r="N12" s="865"/>
      <c r="O12" s="847" t="s">
        <v>389</v>
      </c>
      <c r="P12" s="847"/>
      <c r="Q12" s="854" t="str">
        <f>IF(Reservation!AJ11="","",Reservation!AJ11)</f>
        <v/>
      </c>
      <c r="R12" s="854"/>
      <c r="S12" s="847" t="s">
        <v>390</v>
      </c>
      <c r="T12" s="847"/>
      <c r="U12" s="847"/>
      <c r="V12" s="847"/>
      <c r="W12" s="847"/>
      <c r="X12" s="847"/>
      <c r="Y12" s="846"/>
      <c r="Z12" s="846"/>
      <c r="AA12" s="847" t="s">
        <v>391</v>
      </c>
      <c r="AB12" s="847"/>
      <c r="AC12" s="847"/>
      <c r="AD12" s="847"/>
      <c r="AE12" s="847"/>
      <c r="AF12" s="847"/>
      <c r="AG12" s="847"/>
      <c r="AH12" s="847"/>
      <c r="AI12" s="847"/>
      <c r="AJ12" s="846"/>
      <c r="AK12" s="846"/>
      <c r="AL12" s="217"/>
      <c r="AM12" s="204"/>
    </row>
    <row r="13" spans="1:39" ht="3" customHeight="1" thickBot="1" x14ac:dyDescent="0.3">
      <c r="B13" s="861"/>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862"/>
      <c r="AL13" s="863"/>
      <c r="AM13" s="204"/>
    </row>
    <row r="14" spans="1:39" ht="3.6" customHeight="1" thickBot="1" x14ac:dyDescent="0.3">
      <c r="B14" s="864"/>
      <c r="C14" s="864"/>
      <c r="D14" s="864"/>
      <c r="E14" s="864"/>
      <c r="F14" s="864"/>
      <c r="G14" s="864"/>
      <c r="H14" s="864"/>
      <c r="I14" s="864"/>
      <c r="J14" s="864"/>
      <c r="K14" s="864"/>
      <c r="L14" s="864"/>
      <c r="M14" s="864"/>
      <c r="N14" s="864"/>
      <c r="O14" s="864"/>
      <c r="P14" s="864"/>
      <c r="Q14" s="864"/>
      <c r="R14" s="864"/>
      <c r="S14" s="864"/>
      <c r="T14" s="864"/>
      <c r="U14" s="864"/>
      <c r="V14" s="864"/>
      <c r="W14" s="864"/>
      <c r="X14" s="864"/>
      <c r="Y14" s="864"/>
      <c r="Z14" s="864"/>
      <c r="AA14" s="864"/>
      <c r="AB14" s="864"/>
      <c r="AC14" s="864"/>
      <c r="AD14" s="864"/>
      <c r="AE14" s="864"/>
      <c r="AF14" s="864"/>
      <c r="AG14" s="864"/>
      <c r="AH14" s="864"/>
      <c r="AI14" s="864"/>
      <c r="AJ14" s="864"/>
      <c r="AK14" s="864"/>
      <c r="AL14" s="864"/>
    </row>
    <row r="15" spans="1:39" ht="3" customHeight="1" x14ac:dyDescent="0.25">
      <c r="B15" s="442"/>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4"/>
    </row>
    <row r="16" spans="1:39" ht="15.75" x14ac:dyDescent="0.25">
      <c r="B16" s="855" t="s">
        <v>497</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856" t="s">
        <v>441</v>
      </c>
      <c r="AD16" s="856"/>
      <c r="AE16" s="856"/>
      <c r="AF16" s="856"/>
      <c r="AG16" s="856"/>
      <c r="AH16" s="857"/>
      <c r="AI16" s="857"/>
      <c r="AJ16" s="857"/>
      <c r="AK16" s="857"/>
      <c r="AL16" s="218"/>
    </row>
    <row r="17" spans="2:38" ht="3" customHeight="1" x14ac:dyDescent="0.25">
      <c r="B17" s="227"/>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18"/>
    </row>
    <row r="18" spans="2:38" x14ac:dyDescent="0.25">
      <c r="B18" s="858" t="s">
        <v>392</v>
      </c>
      <c r="C18" s="859"/>
      <c r="D18" s="859"/>
      <c r="E18" s="859"/>
      <c r="F18" s="859"/>
      <c r="G18" s="859"/>
      <c r="H18" s="859"/>
      <c r="I18" s="859"/>
      <c r="J18" s="859"/>
      <c r="K18" s="859"/>
      <c r="L18" s="859"/>
      <c r="M18" s="859"/>
      <c r="N18" s="859"/>
      <c r="O18" s="859"/>
      <c r="P18" s="859"/>
      <c r="Q18" s="859"/>
      <c r="R18" s="859"/>
      <c r="S18" s="859"/>
      <c r="T18" s="859"/>
      <c r="U18" s="859"/>
      <c r="V18" s="859"/>
      <c r="W18" s="859"/>
      <c r="X18" s="859"/>
      <c r="Y18" s="859"/>
      <c r="Z18" s="859"/>
      <c r="AA18" s="859"/>
      <c r="AB18" s="859"/>
      <c r="AC18" s="859"/>
      <c r="AD18" s="859"/>
      <c r="AE18" s="859"/>
      <c r="AF18" s="859"/>
      <c r="AG18" s="859"/>
      <c r="AH18" s="859"/>
      <c r="AI18" s="859"/>
      <c r="AJ18" s="859"/>
      <c r="AK18" s="859"/>
      <c r="AL18" s="860"/>
    </row>
    <row r="19" spans="2:38" ht="3" customHeight="1" x14ac:dyDescent="0.25">
      <c r="B19" s="850"/>
      <c r="C19" s="851"/>
      <c r="D19" s="851"/>
      <c r="E19" s="851"/>
      <c r="F19" s="851"/>
      <c r="G19" s="851"/>
      <c r="H19" s="851"/>
      <c r="I19" s="851"/>
      <c r="J19" s="851"/>
      <c r="K19" s="851"/>
      <c r="L19" s="851"/>
      <c r="M19" s="851"/>
      <c r="N19" s="851"/>
      <c r="O19" s="851"/>
      <c r="P19" s="851"/>
      <c r="Q19" s="851"/>
      <c r="R19" s="851"/>
      <c r="S19" s="851"/>
      <c r="T19" s="852"/>
      <c r="U19" s="850"/>
      <c r="V19" s="851"/>
      <c r="W19" s="851"/>
      <c r="X19" s="851"/>
      <c r="Y19" s="851"/>
      <c r="Z19" s="851"/>
      <c r="AA19" s="851"/>
      <c r="AB19" s="851"/>
      <c r="AC19" s="851"/>
      <c r="AD19" s="851"/>
      <c r="AE19" s="851"/>
      <c r="AF19" s="851"/>
      <c r="AG19" s="851"/>
      <c r="AH19" s="851"/>
      <c r="AI19" s="851"/>
      <c r="AJ19" s="851"/>
      <c r="AK19" s="851"/>
      <c r="AL19" s="852"/>
    </row>
    <row r="20" spans="2:38" x14ac:dyDescent="0.25">
      <c r="B20" s="868" t="s">
        <v>393</v>
      </c>
      <c r="C20" s="847"/>
      <c r="D20" s="847"/>
      <c r="E20" s="847"/>
      <c r="F20" s="847"/>
      <c r="G20" s="847"/>
      <c r="H20" s="847"/>
      <c r="I20" s="847"/>
      <c r="J20" s="847"/>
      <c r="K20" s="847"/>
      <c r="L20" s="847"/>
      <c r="M20" s="847"/>
      <c r="N20" s="847"/>
      <c r="O20" s="847"/>
      <c r="P20" s="847"/>
      <c r="Q20" s="205"/>
      <c r="R20" s="869"/>
      <c r="S20" s="870"/>
      <c r="T20" s="217"/>
      <c r="U20" s="874" t="s">
        <v>394</v>
      </c>
      <c r="V20" s="854"/>
      <c r="W20" s="854"/>
      <c r="X20" s="854"/>
      <c r="Y20" s="854"/>
      <c r="Z20" s="854"/>
      <c r="AA20" s="854"/>
      <c r="AB20" s="854"/>
      <c r="AC20" s="854"/>
      <c r="AD20" s="854"/>
      <c r="AE20" s="854"/>
      <c r="AF20" s="854"/>
      <c r="AG20" s="854"/>
      <c r="AH20" s="854"/>
      <c r="AI20" s="854"/>
      <c r="AJ20" s="854"/>
      <c r="AK20" s="854"/>
      <c r="AL20" s="875"/>
    </row>
    <row r="21" spans="2:38" ht="3" customHeight="1" x14ac:dyDescent="0.25">
      <c r="B21" s="219"/>
      <c r="C21" s="209"/>
      <c r="D21" s="209"/>
      <c r="E21" s="209"/>
      <c r="F21" s="209"/>
      <c r="G21" s="209"/>
      <c r="H21" s="209"/>
      <c r="I21" s="209"/>
      <c r="J21" s="209"/>
      <c r="K21" s="209"/>
      <c r="L21" s="209"/>
      <c r="M21" s="209"/>
      <c r="N21" s="209"/>
      <c r="O21" s="204"/>
      <c r="P21" s="204"/>
      <c r="Q21" s="204"/>
      <c r="R21" s="204"/>
      <c r="S21" s="204"/>
      <c r="T21" s="217"/>
      <c r="U21" s="204"/>
      <c r="V21" s="204"/>
      <c r="W21" s="204"/>
      <c r="X21" s="204"/>
      <c r="Y21" s="204"/>
      <c r="Z21" s="204"/>
      <c r="AA21" s="204"/>
      <c r="AB21" s="204"/>
      <c r="AC21" s="204"/>
      <c r="AD21" s="204"/>
      <c r="AE21" s="204"/>
      <c r="AF21" s="204"/>
      <c r="AG21" s="204"/>
      <c r="AH21" s="204"/>
      <c r="AI21" s="204"/>
      <c r="AJ21" s="204"/>
      <c r="AK21" s="204"/>
      <c r="AL21" s="217"/>
    </row>
    <row r="22" spans="2:38" x14ac:dyDescent="0.25">
      <c r="B22" s="868" t="s">
        <v>395</v>
      </c>
      <c r="C22" s="847"/>
      <c r="D22" s="847"/>
      <c r="E22" s="847"/>
      <c r="F22" s="847"/>
      <c r="G22" s="871"/>
      <c r="H22" s="876"/>
      <c r="I22" s="877"/>
      <c r="J22" s="878" t="s">
        <v>396</v>
      </c>
      <c r="K22" s="847"/>
      <c r="L22" s="847"/>
      <c r="M22" s="847"/>
      <c r="N22" s="847"/>
      <c r="O22" s="847"/>
      <c r="P22" s="847"/>
      <c r="Q22" s="871"/>
      <c r="R22" s="866"/>
      <c r="S22" s="867"/>
      <c r="T22" s="217"/>
      <c r="U22" s="868" t="s">
        <v>397</v>
      </c>
      <c r="V22" s="847"/>
      <c r="W22" s="847"/>
      <c r="X22" s="847"/>
      <c r="Y22" s="847"/>
      <c r="Z22" s="847"/>
      <c r="AA22" s="847"/>
      <c r="AB22" s="847"/>
      <c r="AC22" s="847"/>
      <c r="AD22" s="847"/>
      <c r="AE22" s="847"/>
      <c r="AF22" s="847"/>
      <c r="AG22" s="847"/>
      <c r="AH22" s="847"/>
      <c r="AI22" s="871"/>
      <c r="AJ22" s="866"/>
      <c r="AK22" s="867"/>
      <c r="AL22" s="220"/>
    </row>
    <row r="23" spans="2:38" ht="3" customHeight="1" x14ac:dyDescent="0.25">
      <c r="B23" s="221"/>
      <c r="C23" s="208"/>
      <c r="D23" s="208"/>
      <c r="E23" s="208"/>
      <c r="F23" s="208"/>
      <c r="G23" s="208"/>
      <c r="H23" s="208"/>
      <c r="I23" s="208"/>
      <c r="J23" s="204"/>
      <c r="K23" s="204"/>
      <c r="L23" s="204"/>
      <c r="M23" s="204"/>
      <c r="N23" s="204"/>
      <c r="O23" s="204"/>
      <c r="P23" s="204"/>
      <c r="Q23" s="204"/>
      <c r="R23" s="204"/>
      <c r="S23" s="204"/>
      <c r="T23" s="217"/>
      <c r="U23" s="204"/>
      <c r="V23" s="204"/>
      <c r="W23" s="204"/>
      <c r="X23" s="204"/>
      <c r="Y23" s="204"/>
      <c r="Z23" s="204"/>
      <c r="AA23" s="204"/>
      <c r="AB23" s="204"/>
      <c r="AC23" s="204"/>
      <c r="AD23" s="204"/>
      <c r="AE23" s="204"/>
      <c r="AF23" s="204"/>
      <c r="AG23" s="204"/>
      <c r="AH23" s="204"/>
      <c r="AI23" s="204"/>
      <c r="AJ23" s="204"/>
      <c r="AK23" s="204"/>
      <c r="AL23" s="217"/>
    </row>
    <row r="24" spans="2:38" x14ac:dyDescent="0.25">
      <c r="B24" s="868" t="s">
        <v>398</v>
      </c>
      <c r="C24" s="847"/>
      <c r="D24" s="847"/>
      <c r="E24" s="847"/>
      <c r="F24" s="847"/>
      <c r="G24" s="847"/>
      <c r="H24" s="847"/>
      <c r="I24" s="847"/>
      <c r="J24" s="847"/>
      <c r="K24" s="847"/>
      <c r="L24" s="847"/>
      <c r="M24" s="847"/>
      <c r="N24" s="847"/>
      <c r="O24" s="847"/>
      <c r="P24" s="847"/>
      <c r="Q24" s="204"/>
      <c r="R24" s="869"/>
      <c r="S24" s="870"/>
      <c r="T24" s="217"/>
      <c r="U24" s="868" t="s">
        <v>399</v>
      </c>
      <c r="V24" s="847"/>
      <c r="W24" s="847"/>
      <c r="X24" s="847"/>
      <c r="Y24" s="871"/>
      <c r="Z24" s="869"/>
      <c r="AA24" s="870"/>
      <c r="AB24" s="872" t="s">
        <v>400</v>
      </c>
      <c r="AC24" s="864"/>
      <c r="AD24" s="864"/>
      <c r="AE24" s="864"/>
      <c r="AF24" s="864"/>
      <c r="AG24" s="864"/>
      <c r="AH24" s="864"/>
      <c r="AI24" s="873"/>
      <c r="AJ24" s="869"/>
      <c r="AK24" s="870"/>
      <c r="AL24" s="220"/>
    </row>
    <row r="25" spans="2:38" ht="3" customHeight="1" x14ac:dyDescent="0.25">
      <c r="B25" s="221"/>
      <c r="C25" s="208"/>
      <c r="D25" s="208"/>
      <c r="E25" s="208"/>
      <c r="F25" s="208"/>
      <c r="G25" s="208"/>
      <c r="H25" s="208"/>
      <c r="I25" s="208"/>
      <c r="J25" s="208"/>
      <c r="K25" s="208"/>
      <c r="L25" s="208"/>
      <c r="M25" s="208"/>
      <c r="N25" s="208"/>
      <c r="O25" s="208"/>
      <c r="P25" s="208"/>
      <c r="Q25" s="208"/>
      <c r="R25" s="208"/>
      <c r="S25" s="204"/>
      <c r="T25" s="217"/>
      <c r="U25" s="204"/>
      <c r="V25" s="204"/>
      <c r="W25" s="204"/>
      <c r="X25" s="204"/>
      <c r="Y25" s="204"/>
      <c r="Z25" s="209"/>
      <c r="AA25" s="209"/>
      <c r="AB25" s="204"/>
      <c r="AC25" s="204"/>
      <c r="AD25" s="204"/>
      <c r="AE25" s="204"/>
      <c r="AF25" s="204"/>
      <c r="AG25" s="204"/>
      <c r="AH25" s="204"/>
      <c r="AI25" s="204"/>
      <c r="AJ25" s="204"/>
      <c r="AK25" s="209"/>
      <c r="AL25" s="222"/>
    </row>
    <row r="26" spans="2:38" x14ac:dyDescent="0.25">
      <c r="B26" s="868" t="s">
        <v>401</v>
      </c>
      <c r="C26" s="847"/>
      <c r="D26" s="847"/>
      <c r="E26" s="847"/>
      <c r="F26" s="847"/>
      <c r="G26" s="871"/>
      <c r="H26" s="869"/>
      <c r="I26" s="870"/>
      <c r="J26" s="879" t="s">
        <v>402</v>
      </c>
      <c r="K26" s="880"/>
      <c r="L26" s="880"/>
      <c r="M26" s="880"/>
      <c r="N26" s="880"/>
      <c r="O26" s="880"/>
      <c r="P26" s="880"/>
      <c r="Q26" s="881"/>
      <c r="R26" s="869"/>
      <c r="S26" s="870"/>
      <c r="T26" s="217"/>
      <c r="U26" s="874" t="s">
        <v>403</v>
      </c>
      <c r="V26" s="854"/>
      <c r="W26" s="854"/>
      <c r="X26" s="854"/>
      <c r="Y26" s="854"/>
      <c r="Z26" s="854"/>
      <c r="AA26" s="854"/>
      <c r="AB26" s="854"/>
      <c r="AC26" s="854"/>
      <c r="AD26" s="854"/>
      <c r="AE26" s="854"/>
      <c r="AF26" s="854"/>
      <c r="AG26" s="854"/>
      <c r="AH26" s="854"/>
      <c r="AI26" s="854"/>
      <c r="AJ26" s="854"/>
      <c r="AK26" s="854"/>
      <c r="AL26" s="875"/>
    </row>
    <row r="27" spans="2:38" ht="3" customHeight="1" x14ac:dyDescent="0.25">
      <c r="B27" s="223"/>
      <c r="C27" s="201"/>
      <c r="D27" s="201"/>
      <c r="E27" s="201"/>
      <c r="F27" s="201"/>
      <c r="G27" s="201"/>
      <c r="H27" s="209"/>
      <c r="I27" s="209"/>
      <c r="J27" s="204"/>
      <c r="K27" s="204"/>
      <c r="L27" s="204"/>
      <c r="M27" s="204"/>
      <c r="N27" s="204"/>
      <c r="O27" s="204"/>
      <c r="P27" s="204"/>
      <c r="Q27" s="204"/>
      <c r="R27" s="204"/>
      <c r="S27" s="204"/>
      <c r="T27" s="217"/>
      <c r="U27" s="224"/>
      <c r="V27" s="224"/>
      <c r="W27" s="224"/>
      <c r="X27" s="224"/>
      <c r="Y27" s="224"/>
      <c r="Z27" s="224"/>
      <c r="AA27" s="224"/>
      <c r="AB27" s="224"/>
      <c r="AC27" s="224"/>
      <c r="AD27" s="224"/>
      <c r="AE27" s="224"/>
      <c r="AF27" s="224"/>
      <c r="AG27" s="224"/>
      <c r="AH27" s="224"/>
      <c r="AI27" s="224"/>
      <c r="AJ27" s="224"/>
      <c r="AK27" s="224"/>
      <c r="AL27" s="225"/>
    </row>
    <row r="28" spans="2:38" x14ac:dyDescent="0.25">
      <c r="B28" s="868" t="s">
        <v>404</v>
      </c>
      <c r="C28" s="847"/>
      <c r="D28" s="847"/>
      <c r="E28" s="847"/>
      <c r="F28" s="847"/>
      <c r="G28" s="847"/>
      <c r="H28" s="847"/>
      <c r="I28" s="847"/>
      <c r="J28" s="847"/>
      <c r="K28" s="847"/>
      <c r="L28" s="847"/>
      <c r="M28" s="847"/>
      <c r="N28" s="847"/>
      <c r="O28" s="847"/>
      <c r="P28" s="847"/>
      <c r="Q28" s="205"/>
      <c r="R28" s="869"/>
      <c r="S28" s="870"/>
      <c r="T28" s="217"/>
      <c r="U28" s="868" t="s">
        <v>405</v>
      </c>
      <c r="V28" s="847"/>
      <c r="W28" s="847"/>
      <c r="X28" s="847"/>
      <c r="Y28" s="847"/>
      <c r="Z28" s="871"/>
      <c r="AA28" s="869"/>
      <c r="AB28" s="870"/>
      <c r="AC28" s="878" t="s">
        <v>406</v>
      </c>
      <c r="AD28" s="847"/>
      <c r="AE28" s="847"/>
      <c r="AF28" s="847"/>
      <c r="AG28" s="847"/>
      <c r="AH28" s="847"/>
      <c r="AI28" s="871"/>
      <c r="AJ28" s="866"/>
      <c r="AK28" s="867"/>
      <c r="AL28" s="220"/>
    </row>
    <row r="29" spans="2:38" ht="3" customHeight="1" x14ac:dyDescent="0.25">
      <c r="B29" s="221"/>
      <c r="C29" s="208"/>
      <c r="D29" s="208"/>
      <c r="E29" s="208"/>
      <c r="F29" s="208"/>
      <c r="G29" s="208"/>
      <c r="H29" s="208"/>
      <c r="I29" s="208"/>
      <c r="J29" s="208"/>
      <c r="K29" s="208"/>
      <c r="L29" s="208"/>
      <c r="M29" s="204"/>
      <c r="N29" s="204"/>
      <c r="O29" s="204"/>
      <c r="P29" s="204"/>
      <c r="Q29" s="204"/>
      <c r="R29" s="204"/>
      <c r="S29" s="204"/>
      <c r="T29" s="217"/>
      <c r="U29" s="201"/>
      <c r="V29" s="201"/>
      <c r="W29" s="201"/>
      <c r="X29" s="201"/>
      <c r="Y29" s="201"/>
      <c r="Z29" s="201"/>
      <c r="AA29" s="204"/>
      <c r="AB29" s="204"/>
      <c r="AC29" s="204"/>
      <c r="AD29" s="201"/>
      <c r="AE29" s="201"/>
      <c r="AF29" s="201"/>
      <c r="AG29" s="201"/>
      <c r="AH29" s="201"/>
      <c r="AI29" s="201"/>
      <c r="AJ29" s="201"/>
      <c r="AK29" s="204"/>
      <c r="AL29" s="217"/>
    </row>
    <row r="30" spans="2:38" x14ac:dyDescent="0.25">
      <c r="B30" s="893" t="s">
        <v>407</v>
      </c>
      <c r="C30" s="894"/>
      <c r="D30" s="894"/>
      <c r="E30" s="894"/>
      <c r="F30" s="894"/>
      <c r="G30" s="894"/>
      <c r="H30" s="894"/>
      <c r="I30" s="894"/>
      <c r="J30" s="894"/>
      <c r="K30" s="894"/>
      <c r="L30" s="894"/>
      <c r="M30" s="894"/>
      <c r="N30" s="894"/>
      <c r="O30" s="894"/>
      <c r="P30" s="894"/>
      <c r="Q30" s="204"/>
      <c r="R30" s="204"/>
      <c r="S30" s="204"/>
      <c r="T30" s="217"/>
      <c r="U30" s="868" t="s">
        <v>408</v>
      </c>
      <c r="V30" s="847"/>
      <c r="W30" s="847"/>
      <c r="X30" s="847"/>
      <c r="Y30" s="847"/>
      <c r="Z30" s="871"/>
      <c r="AA30" s="869"/>
      <c r="AB30" s="870"/>
      <c r="AC30" s="878" t="s">
        <v>409</v>
      </c>
      <c r="AD30" s="847"/>
      <c r="AE30" s="847"/>
      <c r="AF30" s="847"/>
      <c r="AG30" s="847"/>
      <c r="AH30" s="847"/>
      <c r="AI30" s="871"/>
      <c r="AJ30" s="866"/>
      <c r="AK30" s="867"/>
      <c r="AL30" s="220"/>
    </row>
    <row r="31" spans="2:38" ht="3" customHeight="1" x14ac:dyDescent="0.25">
      <c r="B31" s="893"/>
      <c r="C31" s="894"/>
      <c r="D31" s="894"/>
      <c r="E31" s="894"/>
      <c r="F31" s="894"/>
      <c r="G31" s="894"/>
      <c r="H31" s="894"/>
      <c r="I31" s="894"/>
      <c r="J31" s="894"/>
      <c r="K31" s="894"/>
      <c r="L31" s="894"/>
      <c r="M31" s="894"/>
      <c r="N31" s="894"/>
      <c r="O31" s="894"/>
      <c r="P31" s="894"/>
      <c r="Q31" s="204"/>
      <c r="R31" s="204"/>
      <c r="S31" s="204"/>
      <c r="T31" s="217"/>
      <c r="U31" s="204"/>
      <c r="V31" s="204"/>
      <c r="W31" s="201"/>
      <c r="X31" s="201"/>
      <c r="Y31" s="201"/>
      <c r="Z31" s="201"/>
      <c r="AA31" s="204"/>
      <c r="AB31" s="204"/>
      <c r="AC31" s="204"/>
      <c r="AD31" s="204"/>
      <c r="AE31" s="204"/>
      <c r="AF31" s="201"/>
      <c r="AG31" s="201"/>
      <c r="AH31" s="201"/>
      <c r="AI31" s="201"/>
      <c r="AJ31" s="201"/>
      <c r="AK31" s="204"/>
      <c r="AL31" s="217"/>
    </row>
    <row r="32" spans="2:38" x14ac:dyDescent="0.25">
      <c r="B32" s="893"/>
      <c r="C32" s="894"/>
      <c r="D32" s="894"/>
      <c r="E32" s="894"/>
      <c r="F32" s="894"/>
      <c r="G32" s="894"/>
      <c r="H32" s="894"/>
      <c r="I32" s="894"/>
      <c r="J32" s="894"/>
      <c r="K32" s="894"/>
      <c r="L32" s="894"/>
      <c r="M32" s="894"/>
      <c r="N32" s="894"/>
      <c r="O32" s="894"/>
      <c r="P32" s="894"/>
      <c r="Q32" s="205"/>
      <c r="R32" s="869"/>
      <c r="S32" s="870"/>
      <c r="T32" s="217"/>
      <c r="U32" s="895" t="s">
        <v>410</v>
      </c>
      <c r="V32" s="864"/>
      <c r="W32" s="864"/>
      <c r="X32" s="864"/>
      <c r="Y32" s="864"/>
      <c r="Z32" s="864"/>
      <c r="AA32" s="864"/>
      <c r="AB32" s="864"/>
      <c r="AC32" s="896" t="s">
        <v>411</v>
      </c>
      <c r="AD32" s="896"/>
      <c r="AE32" s="896"/>
      <c r="AF32" s="896"/>
      <c r="AG32" s="847" t="s">
        <v>412</v>
      </c>
      <c r="AH32" s="847"/>
      <c r="AI32" s="871"/>
      <c r="AJ32" s="866"/>
      <c r="AK32" s="867"/>
      <c r="AL32" s="220"/>
    </row>
    <row r="33" spans="2:45" ht="3" customHeight="1" x14ac:dyDescent="0.25">
      <c r="B33" s="226"/>
      <c r="T33" s="13"/>
      <c r="AL33" s="9"/>
    </row>
    <row r="34" spans="2:45" ht="10.9" customHeight="1" x14ac:dyDescent="0.25">
      <c r="B34" s="882" t="s">
        <v>413</v>
      </c>
      <c r="C34" s="883"/>
      <c r="D34" s="883"/>
      <c r="E34" s="883"/>
      <c r="F34" s="883"/>
      <c r="G34" s="883"/>
      <c r="H34" s="883"/>
      <c r="I34" s="883"/>
      <c r="J34" s="883"/>
      <c r="K34" s="883"/>
      <c r="L34" s="883"/>
      <c r="M34" s="883"/>
      <c r="N34" s="883"/>
      <c r="O34" s="883"/>
      <c r="P34" s="883"/>
      <c r="Q34" s="883"/>
      <c r="R34" s="883"/>
      <c r="S34" s="883"/>
      <c r="T34" s="884"/>
      <c r="U34" s="882" t="s">
        <v>414</v>
      </c>
      <c r="V34" s="883"/>
      <c r="W34" s="883"/>
      <c r="X34" s="883"/>
      <c r="Y34" s="883"/>
      <c r="Z34" s="883"/>
      <c r="AA34" s="883"/>
      <c r="AB34" s="883"/>
      <c r="AC34" s="883"/>
      <c r="AD34" s="883"/>
      <c r="AE34" s="883"/>
      <c r="AF34" s="883"/>
      <c r="AG34" s="883"/>
      <c r="AH34" s="883"/>
      <c r="AI34" s="883"/>
      <c r="AJ34" s="883"/>
      <c r="AK34" s="883"/>
      <c r="AL34" s="884"/>
    </row>
    <row r="35" spans="2:45" ht="10.9" customHeight="1" x14ac:dyDescent="0.25">
      <c r="B35" s="885" t="s">
        <v>415</v>
      </c>
      <c r="C35" s="886"/>
      <c r="D35" s="886"/>
      <c r="E35" s="886"/>
      <c r="F35" s="886"/>
      <c r="G35" s="886"/>
      <c r="H35" s="886"/>
      <c r="I35" s="886"/>
      <c r="J35" s="886"/>
      <c r="K35" s="886"/>
      <c r="L35" s="886"/>
      <c r="M35" s="886"/>
      <c r="N35" s="886"/>
      <c r="O35" s="886"/>
      <c r="P35" s="886"/>
      <c r="Q35" s="886"/>
      <c r="R35" s="886"/>
      <c r="S35" s="886"/>
      <c r="T35" s="887"/>
      <c r="U35" s="885" t="s">
        <v>416</v>
      </c>
      <c r="V35" s="886"/>
      <c r="W35" s="886"/>
      <c r="X35" s="886"/>
      <c r="Y35" s="886"/>
      <c r="Z35" s="886"/>
      <c r="AA35" s="886"/>
      <c r="AB35" s="886"/>
      <c r="AC35" s="886"/>
      <c r="AD35" s="886"/>
      <c r="AE35" s="886"/>
      <c r="AF35" s="886"/>
      <c r="AG35" s="886"/>
      <c r="AH35" s="886"/>
      <c r="AI35" s="886"/>
      <c r="AJ35" s="886"/>
      <c r="AK35" s="886"/>
      <c r="AL35" s="887"/>
    </row>
    <row r="36" spans="2:45" ht="10.9" customHeight="1" x14ac:dyDescent="0.25">
      <c r="B36" s="888"/>
      <c r="C36" s="889"/>
      <c r="D36" s="889"/>
      <c r="E36" s="889"/>
      <c r="F36" s="889"/>
      <c r="G36" s="889"/>
      <c r="H36" s="889"/>
      <c r="I36" s="889"/>
      <c r="J36" s="889"/>
      <c r="K36" s="889"/>
      <c r="L36" s="889"/>
      <c r="M36" s="889"/>
      <c r="N36" s="889"/>
      <c r="O36" s="889"/>
      <c r="P36" s="889"/>
      <c r="Q36" s="889"/>
      <c r="R36" s="889"/>
      <c r="S36" s="889"/>
      <c r="T36" s="890"/>
      <c r="U36" s="885" t="s">
        <v>417</v>
      </c>
      <c r="V36" s="886"/>
      <c r="W36" s="886"/>
      <c r="X36" s="886"/>
      <c r="Y36" s="886"/>
      <c r="Z36" s="886"/>
      <c r="AA36" s="886"/>
      <c r="AB36" s="886"/>
      <c r="AC36" s="886"/>
      <c r="AD36" s="886"/>
      <c r="AE36" s="886"/>
      <c r="AF36" s="886"/>
      <c r="AG36" s="886"/>
      <c r="AH36" s="886"/>
      <c r="AI36" s="886"/>
      <c r="AJ36" s="886"/>
      <c r="AK36" s="886"/>
      <c r="AL36" s="887"/>
    </row>
    <row r="37" spans="2:45" ht="10.9" customHeight="1" x14ac:dyDescent="0.25">
      <c r="B37" s="888"/>
      <c r="C37" s="889"/>
      <c r="D37" s="889"/>
      <c r="E37" s="889"/>
      <c r="F37" s="889"/>
      <c r="G37" s="889"/>
      <c r="H37" s="889"/>
      <c r="I37" s="889"/>
      <c r="J37" s="889"/>
      <c r="K37" s="889"/>
      <c r="L37" s="889"/>
      <c r="M37" s="889"/>
      <c r="N37" s="889"/>
      <c r="O37" s="889"/>
      <c r="P37" s="889"/>
      <c r="Q37" s="889"/>
      <c r="R37" s="889"/>
      <c r="S37" s="889"/>
      <c r="T37" s="890"/>
      <c r="U37" s="888"/>
      <c r="V37" s="889"/>
      <c r="W37" s="889"/>
      <c r="X37" s="889"/>
      <c r="Y37" s="889"/>
      <c r="Z37" s="889"/>
      <c r="AA37" s="889"/>
      <c r="AB37" s="889"/>
      <c r="AC37" s="889"/>
      <c r="AD37" s="889"/>
      <c r="AE37" s="889"/>
      <c r="AF37" s="889"/>
      <c r="AG37" s="889"/>
      <c r="AH37" s="889"/>
      <c r="AI37" s="889"/>
      <c r="AJ37" s="889"/>
      <c r="AK37" s="889"/>
      <c r="AL37" s="890"/>
    </row>
    <row r="38" spans="2:45" ht="10.9" customHeight="1" x14ac:dyDescent="0.25">
      <c r="B38" s="888"/>
      <c r="C38" s="889"/>
      <c r="D38" s="889"/>
      <c r="E38" s="889"/>
      <c r="F38" s="889"/>
      <c r="G38" s="889"/>
      <c r="H38" s="889"/>
      <c r="I38" s="889"/>
      <c r="J38" s="889"/>
      <c r="K38" s="889"/>
      <c r="L38" s="889"/>
      <c r="M38" s="889"/>
      <c r="N38" s="889"/>
      <c r="O38" s="889"/>
      <c r="P38" s="889"/>
      <c r="Q38" s="889"/>
      <c r="R38" s="889"/>
      <c r="S38" s="889"/>
      <c r="T38" s="890"/>
      <c r="U38" s="888"/>
      <c r="V38" s="889"/>
      <c r="W38" s="889"/>
      <c r="X38" s="889"/>
      <c r="Y38" s="889"/>
      <c r="Z38" s="889"/>
      <c r="AA38" s="889"/>
      <c r="AB38" s="889"/>
      <c r="AC38" s="889"/>
      <c r="AD38" s="889"/>
      <c r="AE38" s="889"/>
      <c r="AF38" s="889"/>
      <c r="AG38" s="889"/>
      <c r="AH38" s="889"/>
      <c r="AI38" s="889"/>
      <c r="AJ38" s="889"/>
      <c r="AK38" s="889"/>
      <c r="AL38" s="890"/>
    </row>
    <row r="39" spans="2:45" ht="10.9" customHeight="1" x14ac:dyDescent="0.25">
      <c r="B39" s="888"/>
      <c r="C39" s="889"/>
      <c r="D39" s="889"/>
      <c r="E39" s="889"/>
      <c r="F39" s="889"/>
      <c r="G39" s="889"/>
      <c r="H39" s="889"/>
      <c r="I39" s="889"/>
      <c r="J39" s="889"/>
      <c r="K39" s="889"/>
      <c r="L39" s="889"/>
      <c r="M39" s="889"/>
      <c r="N39" s="889"/>
      <c r="O39" s="889"/>
      <c r="P39" s="889"/>
      <c r="Q39" s="889"/>
      <c r="R39" s="889"/>
      <c r="S39" s="889"/>
      <c r="T39" s="890"/>
      <c r="U39" s="888"/>
      <c r="V39" s="889"/>
      <c r="W39" s="889"/>
      <c r="X39" s="889"/>
      <c r="Y39" s="889"/>
      <c r="Z39" s="889"/>
      <c r="AA39" s="889"/>
      <c r="AB39" s="889"/>
      <c r="AC39" s="889"/>
      <c r="AD39" s="889"/>
      <c r="AE39" s="889"/>
      <c r="AF39" s="889"/>
      <c r="AG39" s="889"/>
      <c r="AH39" s="889"/>
      <c r="AI39" s="889"/>
      <c r="AJ39" s="889"/>
      <c r="AK39" s="889"/>
      <c r="AL39" s="890"/>
    </row>
    <row r="40" spans="2:45" ht="10.9" customHeight="1" x14ac:dyDescent="0.25">
      <c r="B40" s="891"/>
      <c r="C40" s="817"/>
      <c r="D40" s="817"/>
      <c r="E40" s="817"/>
      <c r="F40" s="817"/>
      <c r="G40" s="817"/>
      <c r="H40" s="817"/>
      <c r="I40" s="817"/>
      <c r="J40" s="817"/>
      <c r="K40" s="817"/>
      <c r="L40" s="817"/>
      <c r="M40" s="817"/>
      <c r="N40" s="817"/>
      <c r="O40" s="817"/>
      <c r="P40" s="817"/>
      <c r="Q40" s="817"/>
      <c r="R40" s="817"/>
      <c r="S40" s="817"/>
      <c r="T40" s="892"/>
      <c r="U40" s="891"/>
      <c r="V40" s="817"/>
      <c r="W40" s="817"/>
      <c r="X40" s="817"/>
      <c r="Y40" s="817"/>
      <c r="Z40" s="817"/>
      <c r="AA40" s="817"/>
      <c r="AB40" s="817"/>
      <c r="AC40" s="817"/>
      <c r="AD40" s="817"/>
      <c r="AE40" s="817"/>
      <c r="AF40" s="817"/>
      <c r="AG40" s="817"/>
      <c r="AH40" s="817"/>
      <c r="AI40" s="817"/>
      <c r="AJ40" s="817"/>
      <c r="AK40" s="817"/>
      <c r="AL40" s="892"/>
    </row>
    <row r="41" spans="2:45" x14ac:dyDescent="0.25">
      <c r="B41" s="858" t="s">
        <v>418</v>
      </c>
      <c r="C41" s="859"/>
      <c r="D41" s="859"/>
      <c r="E41" s="859"/>
      <c r="F41" s="859"/>
      <c r="G41" s="859"/>
      <c r="H41" s="859"/>
      <c r="I41" s="859"/>
      <c r="J41" s="859"/>
      <c r="K41" s="859"/>
      <c r="L41" s="859"/>
      <c r="M41" s="859"/>
      <c r="N41" s="859"/>
      <c r="O41" s="859"/>
      <c r="P41" s="859"/>
      <c r="Q41" s="859"/>
      <c r="R41" s="859"/>
      <c r="S41" s="859"/>
      <c r="T41" s="859"/>
      <c r="U41" s="859"/>
      <c r="V41" s="859"/>
      <c r="W41" s="859"/>
      <c r="X41" s="859"/>
      <c r="Y41" s="859"/>
      <c r="Z41" s="859"/>
      <c r="AA41" s="859"/>
      <c r="AB41" s="859"/>
      <c r="AC41" s="859"/>
      <c r="AD41" s="859"/>
      <c r="AE41" s="859"/>
      <c r="AF41" s="859"/>
      <c r="AG41" s="859"/>
      <c r="AH41" s="859"/>
      <c r="AI41" s="859"/>
      <c r="AJ41" s="859"/>
      <c r="AK41" s="859"/>
      <c r="AL41" s="860"/>
    </row>
    <row r="42" spans="2:45" x14ac:dyDescent="0.25">
      <c r="B42" s="901" t="s">
        <v>314</v>
      </c>
      <c r="C42" s="902"/>
      <c r="D42" s="902"/>
      <c r="E42" s="902"/>
      <c r="F42" s="902"/>
      <c r="G42" s="902"/>
      <c r="H42" s="902"/>
      <c r="I42" s="902"/>
      <c r="J42" s="903"/>
      <c r="K42" s="904" t="s">
        <v>315</v>
      </c>
      <c r="L42" s="905"/>
      <c r="M42" s="906"/>
      <c r="N42" s="904" t="s">
        <v>419</v>
      </c>
      <c r="O42" s="905"/>
      <c r="P42" s="906"/>
      <c r="Q42" s="904" t="s">
        <v>317</v>
      </c>
      <c r="R42" s="905"/>
      <c r="S42" s="906"/>
      <c r="T42" s="907" t="s">
        <v>420</v>
      </c>
      <c r="U42" s="908"/>
      <c r="V42" s="909"/>
      <c r="W42" s="904" t="s">
        <v>319</v>
      </c>
      <c r="X42" s="905"/>
      <c r="Y42" s="906"/>
      <c r="AA42" s="845" t="s">
        <v>307</v>
      </c>
      <c r="AB42" s="845"/>
      <c r="AC42" s="845"/>
      <c r="AD42" s="845"/>
      <c r="AE42" s="845"/>
      <c r="AF42" s="845"/>
      <c r="AG42" s="845"/>
      <c r="AH42" s="845"/>
      <c r="AI42" s="845"/>
      <c r="AJ42" s="910" t="str">
        <f>IF('Incentive Payment'!O15="","",'Incentive Payment'!O15)</f>
        <v/>
      </c>
      <c r="AK42" s="911"/>
      <c r="AL42" s="217"/>
    </row>
    <row r="43" spans="2:45" x14ac:dyDescent="0.25">
      <c r="B43" s="226"/>
      <c r="C43" s="897" t="s">
        <v>421</v>
      </c>
      <c r="D43" s="897"/>
      <c r="E43" s="897"/>
      <c r="F43" s="897"/>
      <c r="G43" s="897"/>
      <c r="H43" s="897"/>
      <c r="I43" s="897"/>
      <c r="J43" s="897"/>
      <c r="K43" s="898">
        <v>50</v>
      </c>
      <c r="L43" s="898"/>
      <c r="M43" s="898"/>
      <c r="N43" s="899"/>
      <c r="O43" s="899"/>
      <c r="P43" s="899"/>
      <c r="Q43" s="898" t="str">
        <f>IF(N43="","",(IF(N43&gt;K43,0,K43-N43)))</f>
        <v/>
      </c>
      <c r="R43" s="898"/>
      <c r="S43" s="898"/>
      <c r="T43" s="900"/>
      <c r="U43" s="900"/>
      <c r="V43" s="900"/>
      <c r="W43" s="898" t="str">
        <f>IFERROR(IF(T43="",Q43,(IF(T43="Y",IF((Q43-20)&gt;0, (Q43-20),0),Q43))),"")</f>
        <v/>
      </c>
      <c r="X43" s="898"/>
      <c r="Y43" s="898"/>
      <c r="AL43" s="9"/>
    </row>
    <row r="44" spans="2:45" x14ac:dyDescent="0.25">
      <c r="B44" s="226"/>
      <c r="C44" s="897" t="s">
        <v>422</v>
      </c>
      <c r="D44" s="897"/>
      <c r="E44" s="897"/>
      <c r="F44" s="897"/>
      <c r="G44" s="897"/>
      <c r="H44" s="897"/>
      <c r="I44" s="897"/>
      <c r="J44" s="897"/>
      <c r="K44" s="898">
        <v>50</v>
      </c>
      <c r="L44" s="898"/>
      <c r="M44" s="898"/>
      <c r="N44" s="899"/>
      <c r="O44" s="899"/>
      <c r="P44" s="899"/>
      <c r="Q44" s="898" t="str">
        <f t="shared" ref="Q44:Q46" si="0">IF(N44="","",(IF(N44&gt;K44,0,K44-N44)))</f>
        <v/>
      </c>
      <c r="R44" s="898"/>
      <c r="S44" s="898"/>
      <c r="T44" s="900"/>
      <c r="U44" s="900"/>
      <c r="V44" s="900"/>
      <c r="W44" s="898" t="str">
        <f t="shared" ref="W44:W46" si="1">IFERROR(IF(T44="",Q44,(IF(T44="Y",IF((Q44-20)&gt;0, (Q44-20),0),Q44))),"")</f>
        <v/>
      </c>
      <c r="X44" s="898"/>
      <c r="Y44" s="898"/>
      <c r="AA44" s="912" t="s">
        <v>442</v>
      </c>
      <c r="AB44" s="913"/>
      <c r="AC44" s="913"/>
      <c r="AD44" s="913"/>
      <c r="AE44" s="913"/>
      <c r="AF44" s="913"/>
      <c r="AG44" s="913"/>
      <c r="AH44" s="913"/>
      <c r="AI44" s="913"/>
      <c r="AJ44" s="913"/>
      <c r="AK44" s="914"/>
      <c r="AL44" s="9"/>
    </row>
    <row r="45" spans="2:45" x14ac:dyDescent="0.25">
      <c r="B45" s="226"/>
      <c r="C45" s="897" t="s">
        <v>423</v>
      </c>
      <c r="D45" s="897"/>
      <c r="E45" s="897"/>
      <c r="F45" s="897"/>
      <c r="G45" s="897"/>
      <c r="H45" s="897"/>
      <c r="I45" s="897"/>
      <c r="J45" s="897"/>
      <c r="K45" s="898">
        <v>50</v>
      </c>
      <c r="L45" s="898"/>
      <c r="M45" s="898"/>
      <c r="N45" s="899"/>
      <c r="O45" s="899"/>
      <c r="P45" s="899"/>
      <c r="Q45" s="898" t="str">
        <f t="shared" si="0"/>
        <v/>
      </c>
      <c r="R45" s="898"/>
      <c r="S45" s="898"/>
      <c r="T45" s="900"/>
      <c r="U45" s="900"/>
      <c r="V45" s="900"/>
      <c r="W45" s="898" t="str">
        <f t="shared" si="1"/>
        <v/>
      </c>
      <c r="X45" s="898"/>
      <c r="Y45" s="898"/>
      <c r="AA45" s="915"/>
      <c r="AB45" s="916"/>
      <c r="AC45" s="916"/>
      <c r="AD45" s="916"/>
      <c r="AE45" s="916"/>
      <c r="AF45" s="916"/>
      <c r="AG45" s="916"/>
      <c r="AH45" s="916"/>
      <c r="AI45" s="916"/>
      <c r="AJ45" s="916"/>
      <c r="AK45" s="917"/>
      <c r="AL45" s="9"/>
      <c r="AS45" s="4"/>
    </row>
    <row r="46" spans="2:45" x14ac:dyDescent="0.25">
      <c r="B46" s="226"/>
      <c r="C46" s="897" t="s">
        <v>425</v>
      </c>
      <c r="D46" s="897"/>
      <c r="E46" s="897"/>
      <c r="F46" s="897"/>
      <c r="G46" s="897"/>
      <c r="H46" s="897"/>
      <c r="I46" s="897"/>
      <c r="J46" s="897"/>
      <c r="K46" s="898">
        <v>50</v>
      </c>
      <c r="L46" s="898"/>
      <c r="M46" s="898"/>
      <c r="N46" s="899"/>
      <c r="O46" s="899"/>
      <c r="P46" s="899"/>
      <c r="Q46" s="898" t="str">
        <f t="shared" si="0"/>
        <v/>
      </c>
      <c r="R46" s="898"/>
      <c r="S46" s="898"/>
      <c r="T46" s="900"/>
      <c r="U46" s="900"/>
      <c r="V46" s="900"/>
      <c r="W46" s="898" t="str">
        <f t="shared" si="1"/>
        <v/>
      </c>
      <c r="X46" s="898"/>
      <c r="Y46" s="898"/>
      <c r="AA46" s="918" t="s">
        <v>443</v>
      </c>
      <c r="AB46" s="918"/>
      <c r="AC46" s="918"/>
      <c r="AD46" s="918"/>
      <c r="AE46" s="918"/>
      <c r="AF46" s="918"/>
      <c r="AG46" s="918"/>
      <c r="AH46" s="918"/>
      <c r="AI46" s="918"/>
      <c r="AJ46" s="918"/>
      <c r="AK46" s="918"/>
      <c r="AL46" s="9"/>
    </row>
    <row r="47" spans="2:45" x14ac:dyDescent="0.25">
      <c r="B47" s="226"/>
      <c r="C47" s="897" t="s">
        <v>426</v>
      </c>
      <c r="D47" s="897"/>
      <c r="E47" s="897"/>
      <c r="F47" s="897"/>
      <c r="G47" s="897"/>
      <c r="H47" s="897"/>
      <c r="I47" s="897"/>
      <c r="J47" s="897"/>
      <c r="K47" s="898">
        <v>0</v>
      </c>
      <c r="L47" s="898"/>
      <c r="M47" s="898"/>
      <c r="N47" s="899"/>
      <c r="O47" s="899"/>
      <c r="P47" s="899"/>
      <c r="Q47" s="898">
        <v>0</v>
      </c>
      <c r="R47" s="898"/>
      <c r="S47" s="898"/>
      <c r="T47" s="919" t="s">
        <v>84</v>
      </c>
      <c r="U47" s="919"/>
      <c r="V47" s="919"/>
      <c r="W47" s="898">
        <v>0</v>
      </c>
      <c r="X47" s="898"/>
      <c r="Y47" s="898"/>
      <c r="AA47" s="166"/>
      <c r="AB47" s="920" t="s">
        <v>444</v>
      </c>
      <c r="AC47" s="845"/>
      <c r="AD47" s="845"/>
      <c r="AE47" s="845"/>
      <c r="AF47" s="845"/>
      <c r="AG47" s="845"/>
      <c r="AH47" s="845"/>
      <c r="AI47" s="921"/>
      <c r="AJ47" s="869"/>
      <c r="AK47" s="870"/>
      <c r="AL47" s="9"/>
    </row>
    <row r="48" spans="2:45" x14ac:dyDescent="0.25">
      <c r="B48" s="226"/>
      <c r="C48" s="897" t="s">
        <v>428</v>
      </c>
      <c r="D48" s="897"/>
      <c r="E48" s="897"/>
      <c r="F48" s="897"/>
      <c r="G48" s="897"/>
      <c r="H48" s="897"/>
      <c r="I48" s="897"/>
      <c r="J48" s="897"/>
      <c r="K48" s="898">
        <v>100</v>
      </c>
      <c r="L48" s="898"/>
      <c r="M48" s="898"/>
      <c r="N48" s="899">
        <v>0</v>
      </c>
      <c r="O48" s="899"/>
      <c r="P48" s="899"/>
      <c r="Q48" s="898">
        <f t="shared" ref="Q48:Q49" si="2">IF(N48="","",(IF(N48&gt;K48,0,K48-N48)))</f>
        <v>100</v>
      </c>
      <c r="R48" s="898"/>
      <c r="S48" s="898"/>
      <c r="T48" s="900"/>
      <c r="U48" s="900"/>
      <c r="V48" s="900"/>
      <c r="W48" s="898">
        <f t="shared" ref="W48:W49" si="3">IFERROR(IF(T48="",Q48,(IF(T48="Y",IF((Q48-20)&gt;0, (Q48-20),0),Q48))),"")</f>
        <v>100</v>
      </c>
      <c r="X48" s="898"/>
      <c r="Y48" s="898"/>
      <c r="AB48" s="922"/>
      <c r="AC48" s="922"/>
      <c r="AD48" s="922"/>
      <c r="AE48" s="922"/>
      <c r="AF48" s="922"/>
      <c r="AG48" s="922"/>
      <c r="AH48" s="922"/>
      <c r="AI48" s="922"/>
      <c r="AJ48" s="864"/>
      <c r="AK48" s="864"/>
      <c r="AL48" s="9"/>
    </row>
    <row r="49" spans="2:38" x14ac:dyDescent="0.25">
      <c r="B49" s="226"/>
      <c r="C49" s="897" t="s">
        <v>430</v>
      </c>
      <c r="D49" s="897"/>
      <c r="E49" s="897"/>
      <c r="F49" s="897"/>
      <c r="G49" s="897"/>
      <c r="H49" s="897"/>
      <c r="I49" s="897"/>
      <c r="J49" s="897"/>
      <c r="K49" s="898">
        <v>100</v>
      </c>
      <c r="L49" s="898"/>
      <c r="M49" s="898"/>
      <c r="N49" s="899"/>
      <c r="O49" s="899"/>
      <c r="P49" s="899"/>
      <c r="Q49" s="898" t="str">
        <f t="shared" si="2"/>
        <v/>
      </c>
      <c r="R49" s="898"/>
      <c r="S49" s="898"/>
      <c r="T49" s="900"/>
      <c r="U49" s="900"/>
      <c r="V49" s="900"/>
      <c r="W49" s="898" t="str">
        <f t="shared" si="3"/>
        <v/>
      </c>
      <c r="X49" s="898"/>
      <c r="Y49" s="898"/>
      <c r="AA49" s="166"/>
      <c r="AB49" s="923" t="s">
        <v>445</v>
      </c>
      <c r="AC49" s="924"/>
      <c r="AD49" s="924"/>
      <c r="AE49" s="924"/>
      <c r="AF49" s="924"/>
      <c r="AG49" s="924"/>
      <c r="AH49" s="924"/>
      <c r="AI49" s="925"/>
      <c r="AJ49" s="869"/>
      <c r="AK49" s="870"/>
      <c r="AL49" s="9"/>
    </row>
    <row r="50" spans="2:38" ht="3" customHeight="1" x14ac:dyDescent="0.25">
      <c r="B50" s="226"/>
      <c r="C50" s="208"/>
      <c r="D50" s="208"/>
      <c r="E50" s="208"/>
      <c r="F50" s="208"/>
      <c r="G50" s="208"/>
      <c r="H50" s="208"/>
      <c r="I50" s="208"/>
      <c r="J50" s="208"/>
      <c r="K50" s="209"/>
      <c r="L50" s="209"/>
      <c r="M50" s="209"/>
      <c r="N50" s="33"/>
      <c r="O50" s="33"/>
      <c r="P50" s="33"/>
      <c r="Q50" s="33"/>
      <c r="R50" s="33"/>
      <c r="S50" s="33"/>
      <c r="T50" s="33"/>
      <c r="U50" s="33"/>
      <c r="V50" s="33"/>
      <c r="W50" s="33"/>
      <c r="X50" s="33"/>
      <c r="Y50" s="33"/>
      <c r="AL50" s="9"/>
    </row>
    <row r="51" spans="2:38" x14ac:dyDescent="0.25">
      <c r="B51" s="228"/>
      <c r="C51" s="204"/>
      <c r="D51" s="204"/>
      <c r="E51" s="204"/>
      <c r="F51" s="204"/>
      <c r="G51" s="204"/>
      <c r="H51" s="204"/>
      <c r="I51" s="204"/>
      <c r="J51" s="204"/>
      <c r="M51" s="204"/>
      <c r="N51" s="204"/>
      <c r="O51" s="204"/>
      <c r="P51" s="204"/>
      <c r="Q51" s="1"/>
      <c r="R51" s="847" t="s">
        <v>432</v>
      </c>
      <c r="S51" s="847"/>
      <c r="T51" s="847"/>
      <c r="U51" s="847"/>
      <c r="V51" s="847"/>
      <c r="W51" s="932">
        <f>IF(COUNT(W43:Y46)+COUNT(W48:Y49)=0,"",SUM(W43:Y49))</f>
        <v>100</v>
      </c>
      <c r="X51" s="933"/>
      <c r="Y51" s="934"/>
      <c r="Z51" s="935" t="s">
        <v>446</v>
      </c>
      <c r="AA51" s="936"/>
      <c r="AB51" s="936"/>
      <c r="AC51" s="936"/>
      <c r="AD51" s="936"/>
      <c r="AE51" s="936"/>
      <c r="AF51" s="936"/>
      <c r="AG51" s="936"/>
      <c r="AH51" s="936"/>
      <c r="AI51" s="937"/>
      <c r="AJ51" s="869"/>
      <c r="AK51" s="870"/>
      <c r="AL51" s="9"/>
    </row>
    <row r="52" spans="2:38" ht="3" customHeight="1" x14ac:dyDescent="0.25">
      <c r="B52" s="228"/>
      <c r="C52" s="204"/>
      <c r="D52" s="204"/>
      <c r="E52" s="204"/>
      <c r="F52" s="204"/>
      <c r="G52" s="204"/>
      <c r="H52" s="204"/>
      <c r="I52" s="204"/>
      <c r="J52" s="204"/>
      <c r="M52" s="204"/>
      <c r="N52" s="204"/>
      <c r="O52" s="204"/>
      <c r="P52" s="204"/>
      <c r="R52" s="206"/>
      <c r="S52" s="206"/>
      <c r="T52" s="206"/>
      <c r="U52" s="206"/>
      <c r="V52" s="206"/>
      <c r="W52" s="207"/>
      <c r="X52" s="207"/>
      <c r="Y52" s="207"/>
      <c r="AA52" s="229"/>
      <c r="AB52" s="229"/>
      <c r="AC52" s="229"/>
      <c r="AD52" s="229"/>
      <c r="AE52" s="229"/>
      <c r="AF52" s="229"/>
      <c r="AG52" s="229"/>
      <c r="AH52" s="229"/>
      <c r="AI52" s="229"/>
      <c r="AJ52" s="229"/>
      <c r="AK52" s="229"/>
      <c r="AL52" s="9"/>
    </row>
    <row r="53" spans="2:38" ht="12" customHeight="1" x14ac:dyDescent="0.25">
      <c r="B53" s="868" t="s">
        <v>331</v>
      </c>
      <c r="C53" s="847"/>
      <c r="D53" s="847"/>
      <c r="E53" s="847"/>
      <c r="F53" s="847"/>
      <c r="G53" s="847"/>
      <c r="H53" s="847"/>
      <c r="I53" s="847"/>
      <c r="J53" s="847"/>
      <c r="K53" s="938"/>
      <c r="L53" s="939"/>
      <c r="M53" s="878" t="s">
        <v>433</v>
      </c>
      <c r="N53" s="847"/>
      <c r="O53" s="847"/>
      <c r="P53" s="847"/>
      <c r="Q53" s="871"/>
      <c r="R53" s="940" t="str">
        <f>IFERROR(VLOOKUP(Q12,Lists!J5:K9,2,FALSE),"")</f>
        <v/>
      </c>
      <c r="S53" s="941"/>
      <c r="T53" s="206"/>
      <c r="W53" s="207"/>
      <c r="X53" s="207"/>
      <c r="Y53" s="207"/>
      <c r="AA53" s="942" t="s">
        <v>447</v>
      </c>
      <c r="AB53" s="943"/>
      <c r="AC53" s="943"/>
      <c r="AD53" s="943"/>
      <c r="AE53" s="943"/>
      <c r="AF53" s="943"/>
      <c r="AG53" s="943"/>
      <c r="AH53" s="943"/>
      <c r="AI53" s="943"/>
      <c r="AJ53" s="943"/>
      <c r="AK53" s="944"/>
      <c r="AL53" s="9"/>
    </row>
    <row r="54" spans="2:38" ht="3" customHeight="1" x14ac:dyDescent="0.25">
      <c r="B54" s="228"/>
      <c r="C54" s="204"/>
      <c r="D54" s="204"/>
      <c r="E54" s="204"/>
      <c r="F54" s="204"/>
      <c r="G54" s="204"/>
      <c r="H54" s="204"/>
      <c r="I54" s="204"/>
      <c r="J54" s="204"/>
      <c r="M54" s="204"/>
      <c r="N54" s="204"/>
      <c r="O54" s="204"/>
      <c r="P54" s="204"/>
      <c r="S54" s="4"/>
      <c r="T54" s="4"/>
      <c r="U54" s="206"/>
      <c r="V54" s="206"/>
      <c r="W54" s="207"/>
      <c r="X54" s="207"/>
      <c r="Y54" s="207"/>
      <c r="AA54" s="926"/>
      <c r="AB54" s="889"/>
      <c r="AC54" s="889"/>
      <c r="AD54" s="889"/>
      <c r="AE54" s="889"/>
      <c r="AF54" s="889"/>
      <c r="AG54" s="889"/>
      <c r="AH54" s="889"/>
      <c r="AI54" s="889"/>
      <c r="AJ54" s="889"/>
      <c r="AK54" s="927"/>
      <c r="AL54" s="9"/>
    </row>
    <row r="55" spans="2:38" ht="12" customHeight="1" x14ac:dyDescent="0.25">
      <c r="B55" s="868" t="s">
        <v>434</v>
      </c>
      <c r="C55" s="847"/>
      <c r="D55" s="847"/>
      <c r="E55" s="847"/>
      <c r="F55" s="847"/>
      <c r="G55" s="847"/>
      <c r="H55" s="847"/>
      <c r="I55" s="847"/>
      <c r="J55" s="847"/>
      <c r="K55" s="847"/>
      <c r="L55" s="847"/>
      <c r="M55" s="847"/>
      <c r="N55" s="847"/>
      <c r="O55" s="847"/>
      <c r="P55" s="847"/>
      <c r="Q55" s="847"/>
      <c r="R55" s="847"/>
      <c r="S55" s="847"/>
      <c r="T55" s="847"/>
      <c r="U55" s="847"/>
      <c r="V55" s="847"/>
      <c r="W55" s="871"/>
      <c r="X55" s="929" t="str">
        <f>IF($L$12="","",IF($Y$12="","",(0.03*$L$12+(7.5*($Y$12+1)))))</f>
        <v/>
      </c>
      <c r="Y55" s="930"/>
      <c r="AA55" s="926"/>
      <c r="AB55" s="889"/>
      <c r="AC55" s="889"/>
      <c r="AD55" s="889"/>
      <c r="AE55" s="889"/>
      <c r="AF55" s="889"/>
      <c r="AG55" s="889"/>
      <c r="AH55" s="889"/>
      <c r="AI55" s="889"/>
      <c r="AJ55" s="889"/>
      <c r="AK55" s="927"/>
      <c r="AL55" s="9"/>
    </row>
    <row r="56" spans="2:38" ht="3" customHeight="1" x14ac:dyDescent="0.25">
      <c r="B56" s="226"/>
      <c r="O56" s="1"/>
      <c r="W56" s="201"/>
      <c r="X56" s="209"/>
      <c r="Y56" s="209"/>
      <c r="AA56" s="926"/>
      <c r="AB56" s="889"/>
      <c r="AC56" s="889"/>
      <c r="AD56" s="889"/>
      <c r="AE56" s="889"/>
      <c r="AF56" s="889"/>
      <c r="AG56" s="889"/>
      <c r="AH56" s="889"/>
      <c r="AI56" s="889"/>
      <c r="AJ56" s="889"/>
      <c r="AK56" s="927"/>
      <c r="AL56" s="9"/>
    </row>
    <row r="57" spans="2:38" ht="12" customHeight="1" x14ac:dyDescent="0.25">
      <c r="B57" s="868" t="s">
        <v>334</v>
      </c>
      <c r="C57" s="847"/>
      <c r="D57" s="847"/>
      <c r="E57" s="847"/>
      <c r="F57" s="847"/>
      <c r="G57" s="847"/>
      <c r="H57" s="847"/>
      <c r="I57" s="847"/>
      <c r="J57" s="847"/>
      <c r="K57" s="847"/>
      <c r="L57" s="847"/>
      <c r="M57" s="847"/>
      <c r="N57" s="847"/>
      <c r="O57" s="847"/>
      <c r="P57" s="847"/>
      <c r="Q57" s="847"/>
      <c r="R57" s="847"/>
      <c r="S57" s="847"/>
      <c r="T57" s="847"/>
      <c r="U57" s="847"/>
      <c r="V57" s="847"/>
      <c r="W57" s="871"/>
      <c r="X57" s="929">
        <f>IF(W51="","",IF(W51&gt;0,W51/4,""))</f>
        <v>25</v>
      </c>
      <c r="Y57" s="930"/>
      <c r="AA57" s="928"/>
      <c r="AB57" s="817"/>
      <c r="AC57" s="817"/>
      <c r="AD57" s="817"/>
      <c r="AE57" s="817"/>
      <c r="AF57" s="817"/>
      <c r="AG57" s="817"/>
      <c r="AH57" s="817"/>
      <c r="AI57" s="817"/>
      <c r="AJ57" s="817"/>
      <c r="AK57" s="818"/>
      <c r="AL57" s="9"/>
    </row>
    <row r="58" spans="2:38" ht="3" customHeight="1" x14ac:dyDescent="0.25">
      <c r="B58" s="226"/>
      <c r="W58" s="201"/>
      <c r="X58" s="209"/>
      <c r="Y58" s="209"/>
      <c r="AA58" s="931"/>
      <c r="AB58" s="931"/>
      <c r="AC58" s="931"/>
      <c r="AD58" s="931"/>
      <c r="AE58" s="931"/>
      <c r="AF58" s="931"/>
      <c r="AG58" s="931"/>
      <c r="AH58" s="931"/>
      <c r="AI58" s="931"/>
      <c r="AJ58" s="931"/>
      <c r="AK58" s="931"/>
      <c r="AL58" s="9"/>
    </row>
    <row r="59" spans="2:38" ht="12" customHeight="1" x14ac:dyDescent="0.25">
      <c r="B59" s="868" t="s">
        <v>435</v>
      </c>
      <c r="C59" s="847"/>
      <c r="D59" s="847"/>
      <c r="E59" s="847"/>
      <c r="F59" s="847"/>
      <c r="G59" s="847"/>
      <c r="H59" s="847"/>
      <c r="I59" s="847"/>
      <c r="J59" s="847"/>
      <c r="K59" s="847"/>
      <c r="L59" s="847"/>
      <c r="M59" s="847"/>
      <c r="N59" s="847"/>
      <c r="O59" s="847"/>
      <c r="P59" s="847"/>
      <c r="Q59" s="847"/>
      <c r="R59" s="847"/>
      <c r="S59" s="847"/>
      <c r="T59" s="847"/>
      <c r="U59" s="847"/>
      <c r="V59" s="847"/>
      <c r="W59" s="871"/>
      <c r="X59" s="929" t="str">
        <f>IF(X55="","",IF(X57="",X55,X55+X57))</f>
        <v/>
      </c>
      <c r="Y59" s="930"/>
      <c r="AA59" s="947" t="s">
        <v>436</v>
      </c>
      <c r="AB59" s="947"/>
      <c r="AC59" s="947"/>
      <c r="AD59" s="947"/>
      <c r="AE59" s="947"/>
      <c r="AF59" s="947"/>
      <c r="AG59" s="947"/>
      <c r="AH59" s="947"/>
      <c r="AI59" s="947"/>
      <c r="AJ59" s="947"/>
      <c r="AK59" s="947"/>
      <c r="AL59" s="9"/>
    </row>
    <row r="60" spans="2:38" ht="3" customHeight="1" x14ac:dyDescent="0.25">
      <c r="B60" s="226"/>
      <c r="W60" s="201"/>
      <c r="X60" s="209"/>
      <c r="Y60" s="209"/>
      <c r="AL60" s="9"/>
    </row>
    <row r="61" spans="2:38" ht="12" customHeight="1" x14ac:dyDescent="0.25">
      <c r="B61" s="868" t="s">
        <v>337</v>
      </c>
      <c r="C61" s="847"/>
      <c r="D61" s="847"/>
      <c r="E61" s="847"/>
      <c r="F61" s="847"/>
      <c r="G61" s="847"/>
      <c r="H61" s="847"/>
      <c r="I61" s="847"/>
      <c r="J61" s="847"/>
      <c r="K61" s="847"/>
      <c r="L61" s="847"/>
      <c r="M61" s="847"/>
      <c r="N61" s="847"/>
      <c r="O61" s="847"/>
      <c r="P61" s="847"/>
      <c r="Q61" s="847"/>
      <c r="R61" s="847"/>
      <c r="S61" s="847"/>
      <c r="T61" s="847"/>
      <c r="U61" s="847"/>
      <c r="V61" s="847"/>
      <c r="W61" s="871"/>
      <c r="X61" s="929" t="str">
        <f>IF(AJ42="","",IF(R53="","",IF(K53="","",0.052*AJ42*K53*R53)))</f>
        <v/>
      </c>
      <c r="Y61" s="930"/>
      <c r="AA61" s="847" t="s">
        <v>437</v>
      </c>
      <c r="AB61" s="847"/>
      <c r="AC61" s="847"/>
      <c r="AD61" s="847"/>
      <c r="AE61" s="869"/>
      <c r="AF61" s="870"/>
      <c r="AG61" s="864" t="s">
        <v>438</v>
      </c>
      <c r="AH61" s="864"/>
      <c r="AI61" s="864"/>
      <c r="AJ61" s="864"/>
      <c r="AK61" s="166"/>
      <c r="AL61" s="9"/>
    </row>
    <row r="62" spans="2:38" ht="3" customHeight="1" x14ac:dyDescent="0.25">
      <c r="B62" s="226"/>
      <c r="W62" s="201"/>
      <c r="X62" s="209"/>
      <c r="Y62" s="209"/>
      <c r="AA62" s="4"/>
      <c r="AB62" s="4"/>
      <c r="AC62" s="4"/>
      <c r="AD62" s="4"/>
      <c r="AE62" s="4"/>
      <c r="AF62" s="4"/>
      <c r="AG62" s="4"/>
      <c r="AH62" s="4"/>
      <c r="AI62" s="4"/>
      <c r="AJ62" s="4"/>
      <c r="AK62" s="4"/>
      <c r="AL62" s="9"/>
    </row>
    <row r="63" spans="2:38" ht="12" customHeight="1" x14ac:dyDescent="0.25">
      <c r="B63" s="868" t="s">
        <v>338</v>
      </c>
      <c r="C63" s="847"/>
      <c r="D63" s="847"/>
      <c r="E63" s="847"/>
      <c r="F63" s="847"/>
      <c r="G63" s="847"/>
      <c r="H63" s="847"/>
      <c r="I63" s="847"/>
      <c r="J63" s="847"/>
      <c r="K63" s="847"/>
      <c r="L63" s="847"/>
      <c r="M63" s="847"/>
      <c r="N63" s="847"/>
      <c r="O63" s="847"/>
      <c r="P63" s="847"/>
      <c r="Q63" s="847"/>
      <c r="R63" s="847"/>
      <c r="S63" s="847"/>
      <c r="T63" s="847"/>
      <c r="U63" s="847"/>
      <c r="V63" s="847"/>
      <c r="W63" s="871"/>
      <c r="X63" s="929" t="str">
        <f>IF(X59="","",IF(X61="","",X59-X61))</f>
        <v/>
      </c>
      <c r="Y63" s="930"/>
      <c r="AA63" s="847" t="s">
        <v>439</v>
      </c>
      <c r="AB63" s="847"/>
      <c r="AC63" s="847"/>
      <c r="AD63" s="847"/>
      <c r="AE63" s="869"/>
      <c r="AF63" s="870"/>
      <c r="AG63" s="847" t="s">
        <v>440</v>
      </c>
      <c r="AH63" s="847"/>
      <c r="AI63" s="847"/>
      <c r="AJ63" s="847"/>
      <c r="AK63" s="166"/>
      <c r="AL63" s="9"/>
    </row>
    <row r="64" spans="2:38" ht="15" customHeight="1" thickBot="1" x14ac:dyDescent="0.3">
      <c r="B64" s="230"/>
      <c r="C64" s="231" t="s">
        <v>448</v>
      </c>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232"/>
      <c r="AF64" s="232"/>
      <c r="AG64" s="233"/>
      <c r="AH64" s="233"/>
      <c r="AI64" s="233"/>
      <c r="AJ64" s="233"/>
      <c r="AK64" s="232"/>
      <c r="AL64" s="16"/>
    </row>
    <row r="65" spans="2:38" ht="3" customHeight="1" x14ac:dyDescent="0.25">
      <c r="B65" s="948"/>
      <c r="C65" s="948"/>
      <c r="D65" s="948"/>
      <c r="E65" s="948"/>
      <c r="F65" s="948"/>
      <c r="G65" s="948"/>
      <c r="H65" s="948"/>
      <c r="I65" s="948"/>
      <c r="J65" s="948"/>
      <c r="K65" s="948"/>
      <c r="L65" s="948"/>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c r="AJ65" s="948"/>
      <c r="AK65" s="948"/>
      <c r="AL65" s="948"/>
    </row>
    <row r="66" spans="2:38" ht="3" customHeight="1" x14ac:dyDescent="0.25">
      <c r="B66" s="945"/>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946"/>
    </row>
    <row r="67" spans="2:38" ht="15.75" x14ac:dyDescent="0.25">
      <c r="B67" s="945" t="s">
        <v>449</v>
      </c>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946"/>
    </row>
    <row r="68" spans="2:38" ht="3" customHeight="1" x14ac:dyDescent="0.25">
      <c r="B68" s="964"/>
      <c r="C68" s="965"/>
      <c r="D68" s="965"/>
      <c r="E68" s="965"/>
      <c r="F68" s="965"/>
      <c r="G68" s="965"/>
      <c r="H68" s="965"/>
      <c r="I68" s="965"/>
      <c r="J68" s="965"/>
      <c r="K68" s="965"/>
      <c r="L68" s="965"/>
      <c r="M68" s="965"/>
      <c r="N68" s="965"/>
      <c r="O68" s="965"/>
      <c r="P68" s="965"/>
      <c r="Q68" s="965"/>
      <c r="R68" s="965"/>
      <c r="S68" s="965"/>
      <c r="T68" s="965"/>
      <c r="U68" s="965"/>
      <c r="V68" s="965"/>
      <c r="W68" s="965"/>
      <c r="X68" s="965"/>
      <c r="Y68" s="965"/>
      <c r="Z68" s="965"/>
      <c r="AA68" s="965"/>
      <c r="AB68" s="965"/>
      <c r="AC68" s="965"/>
      <c r="AD68" s="965"/>
      <c r="AE68" s="965"/>
      <c r="AF68" s="965"/>
      <c r="AG68" s="965"/>
      <c r="AH68" s="965"/>
      <c r="AI68" s="965"/>
      <c r="AJ68" s="965"/>
      <c r="AK68" s="965"/>
      <c r="AL68" s="966"/>
    </row>
    <row r="69" spans="2:38" x14ac:dyDescent="0.25">
      <c r="B69" s="967" t="s">
        <v>253</v>
      </c>
      <c r="C69" s="968"/>
      <c r="D69" s="968"/>
      <c r="E69" s="968"/>
      <c r="F69" s="968"/>
      <c r="G69" s="968"/>
      <c r="H69" s="968"/>
      <c r="I69" s="968"/>
      <c r="J69" s="968"/>
      <c r="K69" s="968"/>
      <c r="L69" s="968"/>
      <c r="M69" s="968"/>
      <c r="N69" s="968"/>
      <c r="O69" s="968"/>
      <c r="P69" s="968"/>
      <c r="Q69" s="968"/>
      <c r="R69" s="968"/>
      <c r="S69" s="968"/>
      <c r="T69" s="968"/>
      <c r="U69" s="968"/>
      <c r="V69" s="968"/>
      <c r="W69" s="968"/>
      <c r="X69" s="968"/>
      <c r="Y69" s="968"/>
      <c r="Z69" s="968"/>
      <c r="AA69" s="968"/>
      <c r="AB69" s="968"/>
      <c r="AC69" s="968"/>
      <c r="AD69" s="968"/>
      <c r="AE69" s="968"/>
      <c r="AF69" s="968"/>
      <c r="AG69" s="968"/>
      <c r="AH69" s="968"/>
      <c r="AI69" s="968"/>
      <c r="AJ69" s="968"/>
      <c r="AK69" s="968"/>
      <c r="AL69" s="969"/>
    </row>
    <row r="70" spans="2:38" x14ac:dyDescent="0.25">
      <c r="B70" s="920" t="s">
        <v>254</v>
      </c>
      <c r="C70" s="845"/>
      <c r="D70" s="845"/>
      <c r="E70" s="845"/>
      <c r="F70" s="845"/>
      <c r="G70" s="845"/>
      <c r="H70" s="845"/>
      <c r="I70" s="845"/>
      <c r="J70" s="845"/>
      <c r="K70" s="845"/>
      <c r="L70" s="845"/>
      <c r="M70" s="845"/>
      <c r="N70" s="845"/>
      <c r="O70" s="845"/>
      <c r="P70" s="845"/>
      <c r="Q70" s="845"/>
      <c r="R70" s="845"/>
      <c r="S70" s="845"/>
      <c r="T70" s="845"/>
      <c r="U70" s="845"/>
      <c r="V70" s="845"/>
      <c r="W70" s="845"/>
      <c r="X70" s="845"/>
      <c r="Y70" s="845"/>
      <c r="Z70" s="845"/>
      <c r="AA70" s="845"/>
      <c r="AB70" s="845"/>
      <c r="AC70" s="845"/>
      <c r="AD70" s="845"/>
      <c r="AE70" s="845"/>
      <c r="AF70" s="845"/>
      <c r="AG70" s="845"/>
      <c r="AH70" s="845"/>
      <c r="AI70" s="845"/>
      <c r="AJ70" s="845"/>
      <c r="AK70" s="845"/>
      <c r="AL70" s="921"/>
    </row>
    <row r="71" spans="2:38" x14ac:dyDescent="0.25">
      <c r="B71" s="920" t="s">
        <v>255</v>
      </c>
      <c r="C71" s="845"/>
      <c r="D71" s="845"/>
      <c r="E71" s="845"/>
      <c r="F71" s="845"/>
      <c r="G71" s="845"/>
      <c r="H71" s="845"/>
      <c r="I71" s="845"/>
      <c r="J71" s="845"/>
      <c r="K71" s="845"/>
      <c r="L71" s="845"/>
      <c r="M71" s="845"/>
      <c r="N71" s="845"/>
      <c r="O71" s="845"/>
      <c r="P71" s="845"/>
      <c r="Q71" s="845"/>
      <c r="R71" s="845"/>
      <c r="S71" s="845"/>
      <c r="T71" s="845"/>
      <c r="U71" s="845"/>
      <c r="V71" s="845"/>
      <c r="W71" s="845"/>
      <c r="X71" s="845"/>
      <c r="Y71" s="845"/>
      <c r="Z71" s="845"/>
      <c r="AA71" s="845"/>
      <c r="AB71" s="845"/>
      <c r="AC71" s="845"/>
      <c r="AD71" s="845"/>
      <c r="AE71" s="845"/>
      <c r="AF71" s="845"/>
      <c r="AG71" s="845"/>
      <c r="AH71" s="845"/>
      <c r="AI71" s="845"/>
      <c r="AJ71" s="845"/>
      <c r="AK71" s="845"/>
      <c r="AL71" s="921"/>
    </row>
    <row r="72" spans="2:38" ht="20.100000000000001" customHeight="1" x14ac:dyDescent="0.25">
      <c r="B72" s="626" t="s">
        <v>256</v>
      </c>
      <c r="C72" s="627"/>
      <c r="D72" s="627"/>
      <c r="E72" s="627"/>
      <c r="F72" s="627"/>
      <c r="G72" s="627"/>
      <c r="H72" s="627"/>
      <c r="I72" s="627"/>
      <c r="J72" s="627"/>
      <c r="K72" s="627"/>
      <c r="L72" s="627"/>
      <c r="M72" s="627"/>
      <c r="N72" s="627"/>
      <c r="O72" s="627"/>
      <c r="P72" s="627"/>
      <c r="Q72" s="627"/>
      <c r="R72" s="627"/>
      <c r="S72" s="627"/>
      <c r="T72" s="627"/>
      <c r="U72" s="627"/>
      <c r="V72" s="627"/>
      <c r="W72" s="627"/>
      <c r="X72" s="627"/>
      <c r="Y72" s="627"/>
      <c r="Z72" s="627"/>
      <c r="AA72" s="627"/>
      <c r="AB72" s="627"/>
      <c r="AC72" s="627"/>
      <c r="AD72" s="627"/>
      <c r="AE72" s="627"/>
      <c r="AF72" s="627"/>
      <c r="AG72" s="627"/>
      <c r="AH72" s="627"/>
      <c r="AI72" s="627"/>
      <c r="AJ72" s="627"/>
      <c r="AK72" s="627"/>
      <c r="AL72" s="970"/>
    </row>
    <row r="73" spans="2:38" x14ac:dyDescent="0.25">
      <c r="B73" s="920" t="s">
        <v>257</v>
      </c>
      <c r="C73" s="845"/>
      <c r="D73" s="845"/>
      <c r="E73" s="845"/>
      <c r="F73" s="845"/>
      <c r="G73" s="845"/>
      <c r="H73" s="845"/>
      <c r="I73" s="845"/>
      <c r="J73" s="845"/>
      <c r="K73" s="845"/>
      <c r="L73" s="845"/>
      <c r="M73" s="845"/>
      <c r="N73" s="845"/>
      <c r="O73" s="845"/>
      <c r="P73" s="845"/>
      <c r="Q73" s="845"/>
      <c r="R73" s="845"/>
      <c r="S73" s="845"/>
      <c r="T73" s="845"/>
      <c r="U73" s="845"/>
      <c r="V73" s="845"/>
      <c r="W73" s="845"/>
      <c r="X73" s="845"/>
      <c r="Y73" s="845"/>
      <c r="Z73" s="845"/>
      <c r="AA73" s="845"/>
      <c r="AB73" s="845"/>
      <c r="AC73" s="845"/>
      <c r="AD73" s="845"/>
      <c r="AE73" s="845"/>
      <c r="AF73" s="845"/>
      <c r="AG73" s="845"/>
      <c r="AH73" s="845"/>
      <c r="AI73" s="845"/>
      <c r="AJ73" s="845"/>
      <c r="AK73" s="845"/>
      <c r="AL73" s="921"/>
    </row>
    <row r="74" spans="2:38" x14ac:dyDescent="0.25">
      <c r="B74" s="949" t="s">
        <v>258</v>
      </c>
      <c r="C74" s="950"/>
      <c r="D74" s="950"/>
      <c r="E74" s="950"/>
      <c r="F74" s="950"/>
      <c r="G74" s="950"/>
      <c r="H74" s="950"/>
      <c r="I74" s="950"/>
      <c r="J74" s="950"/>
      <c r="K74" s="950"/>
      <c r="L74" s="950"/>
      <c r="M74" s="950"/>
      <c r="N74" s="950"/>
      <c r="O74" s="950"/>
      <c r="P74" s="950"/>
      <c r="Q74" s="950"/>
      <c r="R74" s="950"/>
      <c r="S74" s="950"/>
      <c r="T74" s="950"/>
      <c r="U74" s="950"/>
      <c r="V74" s="950"/>
      <c r="W74" s="950"/>
      <c r="X74" s="950"/>
      <c r="Y74" s="950"/>
      <c r="Z74" s="950"/>
      <c r="AA74" s="950"/>
      <c r="AB74" s="950"/>
      <c r="AC74" s="950"/>
      <c r="AD74" s="950"/>
      <c r="AE74" s="950"/>
      <c r="AF74" s="950"/>
      <c r="AG74" s="950"/>
      <c r="AH74" s="950"/>
      <c r="AI74" s="950"/>
      <c r="AJ74" s="950"/>
      <c r="AK74" s="950"/>
      <c r="AL74" s="951"/>
    </row>
    <row r="75" spans="2:38" ht="15" customHeight="1" x14ac:dyDescent="0.25">
      <c r="B75" s="952" t="s">
        <v>173</v>
      </c>
      <c r="C75" s="953"/>
      <c r="D75" s="953"/>
      <c r="E75" s="953"/>
      <c r="F75" s="953"/>
      <c r="G75" s="953"/>
      <c r="H75" s="953"/>
      <c r="I75" s="953"/>
      <c r="J75" s="954"/>
      <c r="K75" s="955" t="s">
        <v>259</v>
      </c>
      <c r="L75" s="956"/>
      <c r="M75" s="956"/>
      <c r="N75" s="956"/>
      <c r="O75" s="956"/>
      <c r="P75" s="956"/>
      <c r="Q75" s="956"/>
      <c r="R75" s="956"/>
      <c r="S75" s="956"/>
      <c r="T75" s="956"/>
      <c r="U75" s="956"/>
      <c r="V75" s="956"/>
      <c r="W75" s="956"/>
      <c r="X75" s="956"/>
      <c r="Y75" s="957"/>
      <c r="Z75" s="958" t="s">
        <v>260</v>
      </c>
      <c r="AA75" s="959"/>
      <c r="AB75" s="959"/>
      <c r="AC75" s="959"/>
      <c r="AD75" s="959"/>
      <c r="AE75" s="959"/>
      <c r="AF75" s="959"/>
      <c r="AG75" s="960"/>
      <c r="AH75" s="961" t="s">
        <v>450</v>
      </c>
      <c r="AI75" s="962"/>
      <c r="AJ75" s="962"/>
      <c r="AK75" s="962"/>
      <c r="AL75" s="963"/>
    </row>
    <row r="76" spans="2:38" ht="15" customHeight="1" x14ac:dyDescent="0.25">
      <c r="B76" s="977" t="s">
        <v>176</v>
      </c>
      <c r="C76" s="978"/>
      <c r="D76" s="978"/>
      <c r="E76" s="978"/>
      <c r="F76" s="978"/>
      <c r="G76" s="978"/>
      <c r="H76" s="978"/>
      <c r="I76" s="978"/>
      <c r="J76" s="979"/>
      <c r="K76" s="234"/>
      <c r="L76" s="235"/>
      <c r="M76" s="236"/>
      <c r="N76" s="236"/>
      <c r="O76" s="236"/>
      <c r="P76" s="236"/>
      <c r="Q76" s="10"/>
      <c r="R76" s="237" t="s">
        <v>262</v>
      </c>
      <c r="S76" s="234" t="s">
        <v>263</v>
      </c>
      <c r="T76" s="10"/>
      <c r="U76" s="10"/>
      <c r="V76" s="10"/>
      <c r="W76" s="10"/>
      <c r="X76" s="10"/>
      <c r="Y76" s="238"/>
      <c r="Z76" s="980" t="s">
        <v>264</v>
      </c>
      <c r="AA76" s="981"/>
      <c r="AB76" s="981"/>
      <c r="AC76" s="981"/>
      <c r="AD76" s="981"/>
      <c r="AE76" s="981"/>
      <c r="AF76" s="981"/>
      <c r="AG76" s="982"/>
      <c r="AH76" s="983" t="s">
        <v>451</v>
      </c>
      <c r="AI76" s="984"/>
      <c r="AJ76" s="984"/>
      <c r="AK76" s="984"/>
      <c r="AL76" s="985"/>
    </row>
    <row r="77" spans="2:38" ht="15" customHeight="1" x14ac:dyDescent="0.25">
      <c r="B77" s="977" t="s">
        <v>179</v>
      </c>
      <c r="C77" s="978"/>
      <c r="D77" s="978"/>
      <c r="E77" s="978"/>
      <c r="F77" s="978"/>
      <c r="G77" s="978"/>
      <c r="H77" s="978"/>
      <c r="I77" s="978"/>
      <c r="J77" s="979"/>
      <c r="K77" s="986" t="s">
        <v>452</v>
      </c>
      <c r="L77" s="987"/>
      <c r="M77" s="987"/>
      <c r="N77" s="987"/>
      <c r="O77" s="987"/>
      <c r="P77" s="987"/>
      <c r="Q77" s="987"/>
      <c r="R77" s="988"/>
      <c r="S77" s="239" t="s">
        <v>266</v>
      </c>
      <c r="Y77" s="6"/>
      <c r="Z77" s="971">
        <v>0.44</v>
      </c>
      <c r="AA77" s="972"/>
      <c r="AB77" s="204" t="s">
        <v>267</v>
      </c>
      <c r="AC77" s="204"/>
      <c r="AG77" s="6"/>
      <c r="AH77" s="989" t="s">
        <v>268</v>
      </c>
      <c r="AI77" s="989"/>
      <c r="AJ77" s="989"/>
      <c r="AK77" s="872" t="s">
        <v>269</v>
      </c>
      <c r="AL77" s="873"/>
    </row>
    <row r="78" spans="2:38" x14ac:dyDescent="0.25">
      <c r="B78" s="991" t="s">
        <v>181</v>
      </c>
      <c r="C78" s="992"/>
      <c r="D78" s="992"/>
      <c r="E78" s="992"/>
      <c r="F78" s="992"/>
      <c r="G78" s="992"/>
      <c r="H78" s="992"/>
      <c r="I78" s="992"/>
      <c r="J78" s="993"/>
      <c r="K78" s="935" t="s">
        <v>453</v>
      </c>
      <c r="L78" s="936"/>
      <c r="M78" s="936"/>
      <c r="N78" s="936"/>
      <c r="O78" s="936"/>
      <c r="P78" s="936"/>
      <c r="Q78" s="936"/>
      <c r="R78" s="937"/>
      <c r="S78" s="239" t="s">
        <v>266</v>
      </c>
      <c r="Y78" s="6"/>
      <c r="Z78" s="971">
        <v>0.47</v>
      </c>
      <c r="AA78" s="972"/>
      <c r="AB78" s="204" t="s">
        <v>271</v>
      </c>
      <c r="AC78" s="204"/>
      <c r="AG78" s="240"/>
      <c r="AH78" s="990"/>
      <c r="AI78" s="990"/>
      <c r="AJ78" s="990"/>
      <c r="AK78" s="904"/>
      <c r="AL78" s="906"/>
    </row>
    <row r="79" spans="2:38" x14ac:dyDescent="0.25">
      <c r="B79" s="973" t="s">
        <v>183</v>
      </c>
      <c r="C79" s="974"/>
      <c r="D79" s="974"/>
      <c r="E79" s="974"/>
      <c r="F79" s="974"/>
      <c r="G79" s="974"/>
      <c r="H79" s="974"/>
      <c r="I79" s="974"/>
      <c r="J79" s="975"/>
      <c r="K79" s="935" t="s">
        <v>454</v>
      </c>
      <c r="L79" s="936"/>
      <c r="M79" s="936"/>
      <c r="N79" s="936"/>
      <c r="O79" s="936"/>
      <c r="P79" s="936"/>
      <c r="Q79" s="936"/>
      <c r="R79" s="937"/>
      <c r="S79" s="239" t="s">
        <v>266</v>
      </c>
      <c r="Y79" s="6"/>
      <c r="Z79" s="971">
        <v>0.48</v>
      </c>
      <c r="AA79" s="972"/>
      <c r="AB79" s="204" t="s">
        <v>273</v>
      </c>
      <c r="AC79" s="241"/>
      <c r="AG79" s="6"/>
      <c r="AH79" s="934">
        <v>1</v>
      </c>
      <c r="AI79" s="898"/>
      <c r="AJ79" s="898"/>
      <c r="AK79" s="976">
        <v>1</v>
      </c>
      <c r="AL79" s="976"/>
    </row>
    <row r="80" spans="2:38" x14ac:dyDescent="0.25">
      <c r="B80" s="977" t="s">
        <v>186</v>
      </c>
      <c r="C80" s="978"/>
      <c r="D80" s="978"/>
      <c r="E80" s="978"/>
      <c r="F80" s="978"/>
      <c r="G80" s="978"/>
      <c r="H80" s="978"/>
      <c r="I80" s="978"/>
      <c r="J80" s="979"/>
      <c r="K80" s="935" t="s">
        <v>455</v>
      </c>
      <c r="L80" s="936"/>
      <c r="M80" s="936"/>
      <c r="N80" s="936"/>
      <c r="O80" s="936"/>
      <c r="P80" s="936"/>
      <c r="Q80" s="936"/>
      <c r="R80" s="937"/>
      <c r="S80" s="239" t="s">
        <v>266</v>
      </c>
      <c r="Y80" s="6"/>
      <c r="Z80" s="971">
        <v>0.51</v>
      </c>
      <c r="AA80" s="972"/>
      <c r="AB80" s="204" t="s">
        <v>275</v>
      </c>
      <c r="AC80" s="241"/>
      <c r="AG80" s="6"/>
      <c r="AH80" s="934">
        <v>1.5</v>
      </c>
      <c r="AI80" s="898"/>
      <c r="AJ80" s="898"/>
      <c r="AK80" s="976">
        <v>1.18</v>
      </c>
      <c r="AL80" s="976"/>
    </row>
    <row r="81" spans="2:38" x14ac:dyDescent="0.25">
      <c r="B81" s="991" t="s">
        <v>188</v>
      </c>
      <c r="C81" s="992"/>
      <c r="D81" s="992"/>
      <c r="E81" s="992"/>
      <c r="F81" s="992"/>
      <c r="G81" s="992"/>
      <c r="H81" s="992"/>
      <c r="I81" s="992"/>
      <c r="J81" s="993"/>
      <c r="K81" s="935" t="s">
        <v>456</v>
      </c>
      <c r="L81" s="936"/>
      <c r="M81" s="936"/>
      <c r="N81" s="936"/>
      <c r="O81" s="936"/>
      <c r="P81" s="936"/>
      <c r="Q81" s="936"/>
      <c r="R81" s="937"/>
      <c r="S81" s="239" t="s">
        <v>277</v>
      </c>
      <c r="Y81" s="6"/>
      <c r="Z81" s="971">
        <v>0.51</v>
      </c>
      <c r="AA81" s="972"/>
      <c r="AB81" s="204" t="s">
        <v>278</v>
      </c>
      <c r="AC81" s="241"/>
      <c r="AG81" s="6"/>
      <c r="AH81" s="934">
        <v>2</v>
      </c>
      <c r="AI81" s="898"/>
      <c r="AJ81" s="898"/>
      <c r="AK81" s="976">
        <v>1.32</v>
      </c>
      <c r="AL81" s="976"/>
    </row>
    <row r="82" spans="2:38" x14ac:dyDescent="0.25">
      <c r="B82" s="991" t="s">
        <v>191</v>
      </c>
      <c r="C82" s="992"/>
      <c r="D82" s="992"/>
      <c r="E82" s="992"/>
      <c r="F82" s="992"/>
      <c r="G82" s="992"/>
      <c r="H82" s="992"/>
      <c r="I82" s="992"/>
      <c r="J82" s="993"/>
      <c r="K82" s="935" t="s">
        <v>457</v>
      </c>
      <c r="L82" s="936"/>
      <c r="M82" s="936"/>
      <c r="N82" s="936"/>
      <c r="O82" s="936"/>
      <c r="P82" s="936"/>
      <c r="Q82" s="936"/>
      <c r="R82" s="937"/>
      <c r="S82" s="239" t="s">
        <v>266</v>
      </c>
      <c r="Y82" s="6"/>
      <c r="Z82" s="971">
        <v>0.55000000000000004</v>
      </c>
      <c r="AA82" s="972"/>
      <c r="AB82" s="204" t="s">
        <v>280</v>
      </c>
      <c r="AC82" s="241"/>
      <c r="AG82" s="6"/>
      <c r="AH82" s="934">
        <v>2.5</v>
      </c>
      <c r="AI82" s="898"/>
      <c r="AJ82" s="898"/>
      <c r="AK82" s="976">
        <v>1.44</v>
      </c>
      <c r="AL82" s="976"/>
    </row>
    <row r="83" spans="2:38" x14ac:dyDescent="0.25">
      <c r="B83" s="991" t="s">
        <v>458</v>
      </c>
      <c r="C83" s="992"/>
      <c r="D83" s="992"/>
      <c r="E83" s="992"/>
      <c r="F83" s="992"/>
      <c r="G83" s="992"/>
      <c r="H83" s="992"/>
      <c r="I83" s="992"/>
      <c r="J83" s="993"/>
      <c r="K83" s="935" t="s">
        <v>459</v>
      </c>
      <c r="L83" s="936"/>
      <c r="M83" s="936"/>
      <c r="N83" s="936"/>
      <c r="O83" s="936"/>
      <c r="P83" s="936"/>
      <c r="Q83" s="936"/>
      <c r="R83" s="937"/>
      <c r="S83" s="239" t="s">
        <v>277</v>
      </c>
      <c r="Y83" s="6"/>
      <c r="Z83" s="971">
        <v>0.56000000000000005</v>
      </c>
      <c r="AA83" s="972"/>
      <c r="AB83" s="204" t="s">
        <v>282</v>
      </c>
      <c r="AC83" s="241"/>
      <c r="AG83" s="6"/>
      <c r="AH83" s="934">
        <v>3</v>
      </c>
      <c r="AI83" s="898"/>
      <c r="AJ83" s="898"/>
      <c r="AK83" s="976">
        <v>1.55</v>
      </c>
      <c r="AL83" s="976"/>
    </row>
    <row r="84" spans="2:38" x14ac:dyDescent="0.25">
      <c r="B84" s="997" t="s">
        <v>196</v>
      </c>
      <c r="C84" s="998"/>
      <c r="D84" s="998"/>
      <c r="E84" s="998"/>
      <c r="F84" s="998"/>
      <c r="G84" s="998"/>
      <c r="H84" s="998"/>
      <c r="I84" s="998"/>
      <c r="J84" s="999"/>
      <c r="K84" s="935" t="s">
        <v>460</v>
      </c>
      <c r="L84" s="936"/>
      <c r="M84" s="936"/>
      <c r="N84" s="936"/>
      <c r="O84" s="936"/>
      <c r="P84" s="936"/>
      <c r="Q84" s="936"/>
      <c r="R84" s="937"/>
      <c r="S84" s="239" t="s">
        <v>277</v>
      </c>
      <c r="Y84" s="6"/>
      <c r="Z84" s="971">
        <v>0.56999999999999995</v>
      </c>
      <c r="AA84" s="972"/>
      <c r="AB84" s="204" t="s">
        <v>286</v>
      </c>
      <c r="AG84" s="6"/>
    </row>
    <row r="85" spans="2:38" x14ac:dyDescent="0.25">
      <c r="B85" s="1000" t="s">
        <v>186</v>
      </c>
      <c r="C85" s="1001"/>
      <c r="D85" s="1001"/>
      <c r="E85" s="1001"/>
      <c r="F85" s="1001"/>
      <c r="G85" s="1001"/>
      <c r="H85" s="1001"/>
      <c r="I85" s="1001"/>
      <c r="J85" s="1002"/>
      <c r="K85" s="935" t="s">
        <v>461</v>
      </c>
      <c r="L85" s="936"/>
      <c r="M85" s="936"/>
      <c r="N85" s="936"/>
      <c r="O85" s="936"/>
      <c r="P85" s="936"/>
      <c r="Q85" s="936"/>
      <c r="R85" s="937"/>
      <c r="S85" s="239" t="s">
        <v>277</v>
      </c>
      <c r="Y85" s="6"/>
      <c r="Z85" s="971">
        <v>0.56999999999999995</v>
      </c>
      <c r="AA85" s="972"/>
      <c r="AB85" s="204" t="s">
        <v>289</v>
      </c>
      <c r="AG85" s="6"/>
    </row>
    <row r="86" spans="2:38" x14ac:dyDescent="0.25">
      <c r="B86" s="994" t="s">
        <v>200</v>
      </c>
      <c r="C86" s="995"/>
      <c r="D86" s="995"/>
      <c r="E86" s="995"/>
      <c r="F86" s="995"/>
      <c r="G86" s="995"/>
      <c r="H86" s="995"/>
      <c r="I86" s="995"/>
      <c r="J86" s="996"/>
      <c r="K86" s="935" t="s">
        <v>462</v>
      </c>
      <c r="L86" s="936"/>
      <c r="M86" s="936"/>
      <c r="N86" s="936"/>
      <c r="O86" s="936"/>
      <c r="P86" s="936"/>
      <c r="Q86" s="936"/>
      <c r="R86" s="937"/>
      <c r="S86" s="239" t="s">
        <v>288</v>
      </c>
      <c r="Y86" s="6"/>
      <c r="Z86" s="971">
        <v>0.57999999999999996</v>
      </c>
      <c r="AA86" s="972"/>
      <c r="AB86" s="204" t="s">
        <v>297</v>
      </c>
      <c r="AG86" s="6"/>
    </row>
    <row r="87" spans="2:38" x14ac:dyDescent="0.25">
      <c r="B87" s="994" t="s">
        <v>202</v>
      </c>
      <c r="C87" s="995"/>
      <c r="D87" s="995"/>
      <c r="E87" s="995"/>
      <c r="F87" s="995"/>
      <c r="G87" s="995"/>
      <c r="H87" s="995"/>
      <c r="I87" s="995"/>
      <c r="J87" s="996"/>
      <c r="K87" s="935" t="s">
        <v>463</v>
      </c>
      <c r="L87" s="936"/>
      <c r="M87" s="936"/>
      <c r="N87" s="936"/>
      <c r="O87" s="936"/>
      <c r="P87" s="936"/>
      <c r="Q87" s="936"/>
      <c r="R87" s="937"/>
      <c r="S87" s="239" t="s">
        <v>266</v>
      </c>
      <c r="Y87" s="6"/>
      <c r="Z87" s="971">
        <v>0.6</v>
      </c>
      <c r="AA87" s="972"/>
      <c r="AB87" s="204" t="s">
        <v>303</v>
      </c>
      <c r="AG87" s="6"/>
    </row>
    <row r="88" spans="2:38" x14ac:dyDescent="0.25">
      <c r="B88" s="994" t="s">
        <v>458</v>
      </c>
      <c r="C88" s="995"/>
      <c r="D88" s="995"/>
      <c r="E88" s="995"/>
      <c r="F88" s="995"/>
      <c r="G88" s="995"/>
      <c r="H88" s="995"/>
      <c r="I88" s="995"/>
      <c r="J88" s="996"/>
      <c r="K88" s="935" t="s">
        <v>464</v>
      </c>
      <c r="L88" s="936"/>
      <c r="M88" s="936"/>
      <c r="N88" s="936"/>
      <c r="O88" s="936"/>
      <c r="P88" s="936"/>
      <c r="Q88" s="936"/>
      <c r="R88" s="937"/>
      <c r="S88" s="239" t="s">
        <v>293</v>
      </c>
      <c r="Y88" s="6"/>
      <c r="Z88" s="1012" t="s">
        <v>205</v>
      </c>
      <c r="AA88" s="1013"/>
      <c r="AB88" s="1013"/>
      <c r="AC88" s="1013"/>
      <c r="AD88" s="1013"/>
      <c r="AE88" s="1013"/>
      <c r="AF88" s="1013"/>
      <c r="AG88" s="1013"/>
      <c r="AH88" s="1013"/>
      <c r="AI88" s="1013"/>
      <c r="AJ88" s="1013"/>
      <c r="AK88" s="1013"/>
      <c r="AL88" s="1014"/>
    </row>
    <row r="89" spans="2:38" x14ac:dyDescent="0.25">
      <c r="B89" s="1015" t="s">
        <v>465</v>
      </c>
      <c r="C89" s="1016"/>
      <c r="D89" s="1016"/>
      <c r="E89" s="1016"/>
      <c r="F89" s="1016"/>
      <c r="G89" s="1016"/>
      <c r="H89" s="1016"/>
      <c r="I89" s="1016"/>
      <c r="J89" s="1017"/>
      <c r="K89" s="935" t="s">
        <v>466</v>
      </c>
      <c r="L89" s="936"/>
      <c r="M89" s="936"/>
      <c r="N89" s="936"/>
      <c r="O89" s="936"/>
      <c r="P89" s="936"/>
      <c r="Q89" s="936"/>
      <c r="R89" s="937"/>
      <c r="S89" s="239" t="s">
        <v>296</v>
      </c>
      <c r="X89" s="242"/>
      <c r="Y89" s="243"/>
      <c r="Z89" s="1018" t="s">
        <v>206</v>
      </c>
      <c r="AA89" s="1019"/>
      <c r="AB89" s="1019"/>
      <c r="AC89" s="1019"/>
      <c r="AD89" s="1019"/>
      <c r="AE89" s="1019"/>
      <c r="AF89" s="1019"/>
      <c r="AG89" s="1019"/>
      <c r="AH89" s="1019"/>
      <c r="AI89" s="1019"/>
      <c r="AJ89" s="1019"/>
      <c r="AK89" s="1019"/>
      <c r="AL89" s="1020"/>
    </row>
    <row r="90" spans="2:38" x14ac:dyDescent="0.25">
      <c r="B90" s="1024" t="s">
        <v>467</v>
      </c>
      <c r="C90" s="1025"/>
      <c r="D90" s="1025"/>
      <c r="E90" s="1025"/>
      <c r="F90" s="1025"/>
      <c r="G90" s="1025"/>
      <c r="H90" s="1025"/>
      <c r="I90" s="1025"/>
      <c r="J90" s="1026"/>
      <c r="K90" s="244"/>
      <c r="L90" s="245"/>
      <c r="M90" s="246"/>
      <c r="N90" s="245"/>
      <c r="O90" s="245"/>
      <c r="P90" s="245"/>
      <c r="Q90" s="211"/>
      <c r="R90" s="245" t="s">
        <v>468</v>
      </c>
      <c r="S90" s="247" t="s">
        <v>299</v>
      </c>
      <c r="T90" s="10"/>
      <c r="U90" s="10"/>
      <c r="V90" s="10"/>
      <c r="W90" s="10"/>
      <c r="X90" s="10"/>
      <c r="Y90" s="238"/>
      <c r="Z90" s="1021"/>
      <c r="AA90" s="1022"/>
      <c r="AB90" s="1022"/>
      <c r="AC90" s="1022"/>
      <c r="AD90" s="1022"/>
      <c r="AE90" s="1022"/>
      <c r="AF90" s="1022"/>
      <c r="AG90" s="1022"/>
      <c r="AH90" s="1022"/>
      <c r="AI90" s="1022"/>
      <c r="AJ90" s="1022"/>
      <c r="AK90" s="1022"/>
      <c r="AL90" s="1023"/>
    </row>
    <row r="91" spans="2:38" x14ac:dyDescent="0.25">
      <c r="B91" s="1034" t="s">
        <v>207</v>
      </c>
      <c r="C91" s="1034"/>
      <c r="D91" s="1034"/>
      <c r="E91" s="1034"/>
      <c r="F91" s="1034"/>
      <c r="G91" s="1034"/>
      <c r="H91" s="1034"/>
      <c r="I91" s="1034"/>
      <c r="J91" s="1034"/>
      <c r="K91" s="1034"/>
      <c r="L91" s="1034"/>
      <c r="M91" s="1034"/>
      <c r="N91" s="1034"/>
      <c r="O91" s="1034"/>
      <c r="P91" s="1034"/>
      <c r="Q91" s="1034"/>
      <c r="R91" s="1034"/>
      <c r="S91" s="1034"/>
      <c r="T91" s="1034"/>
      <c r="U91" s="898" t="s">
        <v>208</v>
      </c>
      <c r="V91" s="898"/>
      <c r="W91" s="898"/>
      <c r="X91" s="898"/>
      <c r="Y91" s="898" t="s">
        <v>209</v>
      </c>
      <c r="Z91" s="898"/>
      <c r="AA91" s="898"/>
      <c r="AB91" s="898"/>
      <c r="AC91" s="898" t="s">
        <v>210</v>
      </c>
      <c r="AD91" s="898"/>
      <c r="AE91" s="898"/>
      <c r="AF91" s="898"/>
      <c r="AG91" s="898"/>
      <c r="AH91" s="898"/>
      <c r="AI91" s="898"/>
      <c r="AJ91" s="898"/>
      <c r="AK91" s="898"/>
      <c r="AL91" s="898"/>
    </row>
    <row r="92" spans="2:38" x14ac:dyDescent="0.25">
      <c r="B92" s="1003" t="s">
        <v>469</v>
      </c>
      <c r="C92" s="1004"/>
      <c r="D92" s="1004"/>
      <c r="E92" s="1004"/>
      <c r="F92" s="1004"/>
      <c r="G92" s="1004"/>
      <c r="H92" s="1004"/>
      <c r="I92" s="1004"/>
      <c r="J92" s="1004"/>
      <c r="K92" s="1004"/>
      <c r="L92" s="1004"/>
      <c r="M92" s="1004"/>
      <c r="N92" s="1004"/>
      <c r="O92" s="1004"/>
      <c r="P92" s="1004"/>
      <c r="Q92" s="1004"/>
      <c r="R92" s="1004"/>
      <c r="S92" s="1004"/>
      <c r="T92" s="1004"/>
      <c r="U92" s="1005"/>
    </row>
    <row r="93" spans="2:38" ht="15" customHeight="1" x14ac:dyDescent="0.25">
      <c r="B93" s="1006" t="s">
        <v>171</v>
      </c>
      <c r="C93" s="1007"/>
      <c r="D93" s="1007"/>
      <c r="E93" s="1007"/>
      <c r="F93" s="1008"/>
      <c r="G93" s="1009" t="s">
        <v>470</v>
      </c>
      <c r="H93" s="1010"/>
      <c r="I93" s="1010"/>
      <c r="J93" s="1010"/>
      <c r="K93" s="1010"/>
      <c r="L93" s="1010"/>
      <c r="M93" s="1010"/>
      <c r="N93" s="1010"/>
      <c r="O93" s="1010"/>
      <c r="P93" s="1010"/>
      <c r="Q93" s="1010"/>
      <c r="R93" s="1010"/>
      <c r="S93" s="1010"/>
      <c r="T93" s="1010"/>
      <c r="U93" s="1011"/>
      <c r="W93" s="248"/>
      <c r="X93" s="248"/>
      <c r="Y93" s="248"/>
      <c r="Z93" s="248"/>
      <c r="AA93" s="248"/>
      <c r="AB93" s="248"/>
      <c r="AC93" s="248"/>
    </row>
    <row r="94" spans="2:38" ht="15" customHeight="1" x14ac:dyDescent="0.25">
      <c r="B94" s="1027" t="s">
        <v>174</v>
      </c>
      <c r="C94" s="1028"/>
      <c r="D94" s="1028"/>
      <c r="E94" s="1028"/>
      <c r="F94" s="1028"/>
      <c r="G94" s="1029" t="s">
        <v>175</v>
      </c>
      <c r="H94" s="950"/>
      <c r="I94" s="950"/>
      <c r="J94" s="950"/>
      <c r="K94" s="950"/>
      <c r="L94" s="950"/>
      <c r="M94" s="950"/>
      <c r="N94" s="950"/>
      <c r="O94" s="950"/>
      <c r="P94" s="950"/>
      <c r="Q94" s="950"/>
      <c r="R94" s="950"/>
      <c r="S94" s="950"/>
      <c r="T94" s="950"/>
      <c r="U94" s="951"/>
      <c r="W94" s="4"/>
      <c r="X94" s="4"/>
      <c r="Y94" s="4"/>
      <c r="AA94" s="204"/>
      <c r="AB94" s="204"/>
      <c r="AC94" s="204"/>
      <c r="AD94" s="204"/>
      <c r="AE94" s="204"/>
      <c r="AF94" s="204"/>
    </row>
    <row r="95" spans="2:38" ht="15" customHeight="1" x14ac:dyDescent="0.25">
      <c r="B95" s="1006" t="s">
        <v>177</v>
      </c>
      <c r="C95" s="1007"/>
      <c r="D95" s="1007"/>
      <c r="E95" s="1007"/>
      <c r="F95" s="1008"/>
      <c r="G95" s="1030" t="s">
        <v>178</v>
      </c>
      <c r="H95" s="845"/>
      <c r="I95" s="845"/>
      <c r="J95" s="845"/>
      <c r="K95" s="845"/>
      <c r="L95" s="845"/>
      <c r="M95" s="845"/>
      <c r="N95" s="845"/>
      <c r="O95" s="845"/>
      <c r="P95" s="845"/>
      <c r="Q95" s="845"/>
      <c r="R95" s="845"/>
      <c r="S95" s="845"/>
      <c r="T95" s="845"/>
      <c r="U95" s="921"/>
      <c r="W95" s="4"/>
      <c r="X95" s="4"/>
      <c r="Y95" s="4"/>
      <c r="Z95" s="4"/>
      <c r="AA95" s="4"/>
      <c r="AB95" s="4"/>
      <c r="AC95" s="4"/>
    </row>
    <row r="96" spans="2:38" x14ac:dyDescent="0.25">
      <c r="B96" s="1006"/>
      <c r="C96" s="1007"/>
      <c r="D96" s="1007"/>
      <c r="E96" s="1007"/>
      <c r="F96" s="1008"/>
      <c r="G96" s="1030" t="s">
        <v>471</v>
      </c>
      <c r="H96" s="845"/>
      <c r="I96" s="845"/>
      <c r="J96" s="845"/>
      <c r="K96" s="845"/>
      <c r="L96" s="845"/>
      <c r="M96" s="845"/>
      <c r="N96" s="845"/>
      <c r="O96" s="845"/>
      <c r="P96" s="845"/>
      <c r="Q96" s="845"/>
      <c r="R96" s="845"/>
      <c r="S96" s="845"/>
      <c r="T96" s="845"/>
      <c r="U96" s="921"/>
      <c r="W96" s="249"/>
      <c r="X96" s="249"/>
      <c r="Y96" s="249"/>
      <c r="Z96" s="249"/>
      <c r="AA96" s="249"/>
      <c r="AB96" s="249"/>
      <c r="AC96" s="249"/>
    </row>
    <row r="97" spans="2:44" x14ac:dyDescent="0.25">
      <c r="B97" s="1006"/>
      <c r="C97" s="1007"/>
      <c r="D97" s="1007"/>
      <c r="E97" s="1007"/>
      <c r="F97" s="1008"/>
      <c r="G97" s="1031" t="s">
        <v>182</v>
      </c>
      <c r="H97" s="1032"/>
      <c r="I97" s="1032"/>
      <c r="J97" s="1032"/>
      <c r="K97" s="1032"/>
      <c r="L97" s="1032"/>
      <c r="M97" s="1032"/>
      <c r="N97" s="1032"/>
      <c r="O97" s="1032"/>
      <c r="P97" s="1032"/>
      <c r="Q97" s="1032"/>
      <c r="R97" s="1032"/>
      <c r="S97" s="1032"/>
      <c r="T97" s="1032"/>
      <c r="U97" s="1033"/>
      <c r="W97" s="250"/>
      <c r="X97" s="250"/>
      <c r="Y97" s="250"/>
      <c r="Z97" s="250"/>
      <c r="AA97" s="250"/>
      <c r="AB97" s="250"/>
      <c r="AC97" s="4"/>
    </row>
    <row r="98" spans="2:44" x14ac:dyDescent="0.25">
      <c r="B98" s="1027" t="s">
        <v>184</v>
      </c>
      <c r="C98" s="1028"/>
      <c r="D98" s="1028"/>
      <c r="E98" s="1028"/>
      <c r="F98" s="1028"/>
      <c r="G98" s="1029" t="s">
        <v>185</v>
      </c>
      <c r="H98" s="950"/>
      <c r="I98" s="950"/>
      <c r="J98" s="950"/>
      <c r="K98" s="950"/>
      <c r="L98" s="950"/>
      <c r="M98" s="950"/>
      <c r="N98" s="950"/>
      <c r="O98" s="950"/>
      <c r="P98" s="950"/>
      <c r="Q98" s="950"/>
      <c r="R98" s="950"/>
      <c r="S98" s="950"/>
      <c r="T98" s="950"/>
      <c r="U98" s="951"/>
      <c r="W98" s="4"/>
      <c r="X98" s="4"/>
      <c r="Y98" s="4"/>
      <c r="Z98" s="4"/>
      <c r="AA98" s="4"/>
      <c r="AB98" s="4"/>
      <c r="AC98" s="4"/>
    </row>
    <row r="99" spans="2:44" ht="15" customHeight="1" x14ac:dyDescent="0.25">
      <c r="B99" s="1006" t="s">
        <v>189</v>
      </c>
      <c r="C99" s="1007"/>
      <c r="D99" s="1007"/>
      <c r="E99" s="1007"/>
      <c r="F99" s="1008"/>
      <c r="G99" s="1039" t="s">
        <v>190</v>
      </c>
      <c r="H99" s="1040"/>
      <c r="I99" s="1040"/>
      <c r="J99" s="1040"/>
      <c r="K99" s="1040"/>
      <c r="L99" s="1040"/>
      <c r="M99" s="1040"/>
      <c r="N99" s="1040"/>
      <c r="O99" s="1040"/>
      <c r="P99" s="1040"/>
      <c r="Q99" s="1040"/>
      <c r="R99" s="1040"/>
      <c r="S99" s="1040"/>
      <c r="T99" s="1040"/>
      <c r="U99" s="1041"/>
      <c r="W99" s="249"/>
      <c r="X99" s="249"/>
      <c r="Y99" s="249"/>
      <c r="Z99" s="249"/>
      <c r="AA99" s="249"/>
      <c r="AB99" s="249"/>
      <c r="AC99" s="4"/>
    </row>
    <row r="100" spans="2:44" ht="15" customHeight="1" x14ac:dyDescent="0.25">
      <c r="B100" s="1006"/>
      <c r="C100" s="1007"/>
      <c r="D100" s="1007"/>
      <c r="E100" s="1007"/>
      <c r="F100" s="1008"/>
      <c r="G100" s="1039" t="s">
        <v>192</v>
      </c>
      <c r="H100" s="1040"/>
      <c r="I100" s="1040"/>
      <c r="J100" s="1040"/>
      <c r="K100" s="1040"/>
      <c r="L100" s="1040"/>
      <c r="M100" s="1040"/>
      <c r="N100" s="1040"/>
      <c r="O100" s="1040"/>
      <c r="P100" s="1040"/>
      <c r="Q100" s="1040"/>
      <c r="R100" s="1040"/>
      <c r="S100" s="1040"/>
      <c r="T100" s="1040"/>
      <c r="U100" s="1041"/>
      <c r="W100" s="249"/>
      <c r="X100" s="249"/>
      <c r="Y100" s="249"/>
      <c r="Z100" s="249"/>
      <c r="AA100" s="249"/>
      <c r="AB100" s="249"/>
      <c r="AC100" s="4"/>
    </row>
    <row r="101" spans="2:44" ht="15" customHeight="1" x14ac:dyDescent="0.25">
      <c r="B101" s="1027" t="s">
        <v>194</v>
      </c>
      <c r="C101" s="1028"/>
      <c r="D101" s="1028"/>
      <c r="E101" s="1028"/>
      <c r="F101" s="1028"/>
      <c r="G101" s="1045" t="s">
        <v>472</v>
      </c>
      <c r="H101" s="1046"/>
      <c r="I101" s="1046"/>
      <c r="J101" s="1046"/>
      <c r="K101" s="1046"/>
      <c r="L101" s="1046"/>
      <c r="M101" s="1046"/>
      <c r="N101" s="1046"/>
      <c r="O101" s="1046"/>
      <c r="P101" s="1046"/>
      <c r="Q101" s="1046"/>
      <c r="R101" s="1046"/>
      <c r="S101" s="1046"/>
      <c r="T101" s="1046"/>
      <c r="U101" s="1047"/>
      <c r="W101" s="248"/>
      <c r="X101" s="248"/>
      <c r="Y101" s="248"/>
      <c r="Z101" s="248"/>
      <c r="AA101" s="248"/>
      <c r="AB101" s="248"/>
      <c r="AC101" s="4"/>
    </row>
    <row r="102" spans="2:44" ht="15" customHeight="1" x14ac:dyDescent="0.25">
      <c r="B102" s="1035" t="s">
        <v>473</v>
      </c>
      <c r="C102" s="1036"/>
      <c r="D102" s="1036"/>
      <c r="E102" s="1036"/>
      <c r="F102" s="1037"/>
      <c r="G102" s="1039" t="s">
        <v>198</v>
      </c>
      <c r="H102" s="1040"/>
      <c r="I102" s="1040"/>
      <c r="J102" s="1040"/>
      <c r="K102" s="1040"/>
      <c r="L102" s="1040"/>
      <c r="M102" s="1040"/>
      <c r="N102" s="1040"/>
      <c r="O102" s="1040"/>
      <c r="P102" s="1040"/>
      <c r="Q102" s="1040"/>
      <c r="R102" s="1040"/>
      <c r="S102" s="1040"/>
      <c r="T102" s="1040"/>
      <c r="U102" s="1041"/>
      <c r="W102" s="4"/>
      <c r="X102" s="4"/>
      <c r="Y102" s="4"/>
      <c r="Z102" s="4"/>
      <c r="AA102" s="4"/>
      <c r="AB102" s="4"/>
      <c r="AC102" s="4"/>
    </row>
    <row r="103" spans="2:44" x14ac:dyDescent="0.25">
      <c r="B103" s="983"/>
      <c r="C103" s="984"/>
      <c r="D103" s="984"/>
      <c r="E103" s="984"/>
      <c r="F103" s="1038"/>
      <c r="G103" s="1039" t="s">
        <v>474</v>
      </c>
      <c r="H103" s="1040"/>
      <c r="I103" s="1040"/>
      <c r="J103" s="1040"/>
      <c r="K103" s="1040"/>
      <c r="L103" s="1040"/>
      <c r="M103" s="1040"/>
      <c r="N103" s="1040"/>
      <c r="O103" s="1040"/>
      <c r="P103" s="1040"/>
      <c r="Q103" s="1040"/>
      <c r="R103" s="1040"/>
      <c r="S103" s="1040"/>
      <c r="T103" s="1040"/>
      <c r="U103" s="1041"/>
      <c r="W103" s="249"/>
      <c r="X103" s="249"/>
      <c r="Y103" s="249"/>
      <c r="Z103" s="249"/>
      <c r="AA103" s="249"/>
      <c r="AB103" s="249"/>
      <c r="AC103" s="4"/>
    </row>
    <row r="104" spans="2:44" ht="15" customHeight="1" x14ac:dyDescent="0.25">
      <c r="B104" s="983"/>
      <c r="C104" s="984"/>
      <c r="D104" s="984"/>
      <c r="E104" s="984"/>
      <c r="F104" s="1038"/>
      <c r="G104" s="1039" t="s">
        <v>475</v>
      </c>
      <c r="H104" s="1040"/>
      <c r="I104" s="1040"/>
      <c r="J104" s="1040"/>
      <c r="K104" s="1040"/>
      <c r="L104" s="1040"/>
      <c r="M104" s="1040"/>
      <c r="N104" s="1040"/>
      <c r="O104" s="1040"/>
      <c r="P104" s="1040"/>
      <c r="Q104" s="1040"/>
      <c r="R104" s="1040"/>
      <c r="S104" s="1040"/>
      <c r="T104" s="1040"/>
      <c r="U104" s="1041"/>
      <c r="W104" s="249"/>
      <c r="X104" s="249"/>
      <c r="Y104" s="249"/>
      <c r="Z104" s="249"/>
      <c r="AA104" s="249"/>
      <c r="AB104" s="249"/>
      <c r="AC104" s="4"/>
    </row>
    <row r="105" spans="2:44" x14ac:dyDescent="0.25">
      <c r="B105" s="1042" t="s">
        <v>476</v>
      </c>
      <c r="C105" s="1043"/>
      <c r="D105" s="1043"/>
      <c r="E105" s="1043"/>
      <c r="F105" s="1044"/>
      <c r="G105" s="1045" t="s">
        <v>477</v>
      </c>
      <c r="H105" s="1046"/>
      <c r="I105" s="1046"/>
      <c r="J105" s="1046"/>
      <c r="K105" s="1046"/>
      <c r="L105" s="1046"/>
      <c r="M105" s="1046"/>
      <c r="N105" s="1046"/>
      <c r="O105" s="1046"/>
      <c r="P105" s="1046"/>
      <c r="Q105" s="1046"/>
      <c r="R105" s="1046"/>
      <c r="S105" s="1046"/>
      <c r="T105" s="1046"/>
      <c r="U105" s="1047"/>
      <c r="W105" s="251"/>
      <c r="X105" s="251"/>
      <c r="Y105" s="251"/>
      <c r="Z105" s="251"/>
      <c r="AA105" s="251"/>
      <c r="AB105" s="251"/>
      <c r="AC105" s="4"/>
    </row>
    <row r="106" spans="2:44" ht="15" customHeight="1" x14ac:dyDescent="0.25">
      <c r="H106" s="249"/>
      <c r="I106" s="249"/>
      <c r="J106" s="249"/>
      <c r="K106" s="249"/>
      <c r="W106" s="252"/>
      <c r="X106" s="252"/>
      <c r="Y106" s="252"/>
      <c r="Z106" s="252"/>
      <c r="AA106" s="252"/>
      <c r="AB106" s="252"/>
      <c r="AC106" s="4"/>
      <c r="AR106" s="4"/>
    </row>
    <row r="107" spans="2:44" x14ac:dyDescent="0.25">
      <c r="J107" s="253"/>
      <c r="K107" s="253"/>
      <c r="L107" s="253"/>
      <c r="M107" s="253"/>
      <c r="N107" s="253"/>
      <c r="O107" s="253"/>
      <c r="P107" s="253"/>
      <c r="Q107" s="253"/>
      <c r="R107" s="253"/>
      <c r="S107" s="253"/>
    </row>
    <row r="108" spans="2:44" x14ac:dyDescent="0.25">
      <c r="AR108" s="4"/>
    </row>
  </sheetData>
  <sheetProtection algorithmName="SHA-512" hashValue="Ilh0q7Uwh3ceEFLHGmAsu4CKU12UCshbBu4wgM0bIiASHto/5a2u7hqFEwwMnyW3nogXyr+ejB1x/LzvL3nsKg==" saltValue="wXUvpn0OXA0zeWQKMS+fCQ==" spinCount="100000" sheet="1" selectLockedCells="1"/>
  <mergeCells count="260">
    <mergeCell ref="B102:F104"/>
    <mergeCell ref="G102:U102"/>
    <mergeCell ref="G103:U103"/>
    <mergeCell ref="G104:U104"/>
    <mergeCell ref="B105:F105"/>
    <mergeCell ref="G105:U105"/>
    <mergeCell ref="B98:F98"/>
    <mergeCell ref="G98:U98"/>
    <mergeCell ref="B99:F100"/>
    <mergeCell ref="G99:U99"/>
    <mergeCell ref="G100:U100"/>
    <mergeCell ref="B101:F101"/>
    <mergeCell ref="G101:U101"/>
    <mergeCell ref="B94:F94"/>
    <mergeCell ref="G94:U94"/>
    <mergeCell ref="B95:F97"/>
    <mergeCell ref="G95:U95"/>
    <mergeCell ref="G96:U96"/>
    <mergeCell ref="G97:U97"/>
    <mergeCell ref="B91:T91"/>
    <mergeCell ref="U91:X91"/>
    <mergeCell ref="Y91:AB91"/>
    <mergeCell ref="AC91:AL91"/>
    <mergeCell ref="B92:U92"/>
    <mergeCell ref="B93:F93"/>
    <mergeCell ref="G93:U93"/>
    <mergeCell ref="B88:J88"/>
    <mergeCell ref="K88:R88"/>
    <mergeCell ref="Z88:AL88"/>
    <mergeCell ref="B89:J89"/>
    <mergeCell ref="K89:R89"/>
    <mergeCell ref="Z89:AL90"/>
    <mergeCell ref="B90:J90"/>
    <mergeCell ref="B86:J86"/>
    <mergeCell ref="K86:R86"/>
    <mergeCell ref="Z86:AA86"/>
    <mergeCell ref="B87:J87"/>
    <mergeCell ref="K87:R87"/>
    <mergeCell ref="Z87:AA87"/>
    <mergeCell ref="B84:J84"/>
    <mergeCell ref="K84:R84"/>
    <mergeCell ref="Z84:AA84"/>
    <mergeCell ref="B85:J85"/>
    <mergeCell ref="K85:R85"/>
    <mergeCell ref="Z85:AA85"/>
    <mergeCell ref="B82:J82"/>
    <mergeCell ref="K82:R82"/>
    <mergeCell ref="Z82:AA82"/>
    <mergeCell ref="AH82:AJ82"/>
    <mergeCell ref="AK82:AL82"/>
    <mergeCell ref="B83:J83"/>
    <mergeCell ref="K83:R83"/>
    <mergeCell ref="Z83:AA83"/>
    <mergeCell ref="AH83:AJ83"/>
    <mergeCell ref="AK83:AL83"/>
    <mergeCell ref="B80:J80"/>
    <mergeCell ref="K80:R80"/>
    <mergeCell ref="Z80:AA80"/>
    <mergeCell ref="AH80:AJ80"/>
    <mergeCell ref="AK80:AL80"/>
    <mergeCell ref="B81:J81"/>
    <mergeCell ref="K81:R81"/>
    <mergeCell ref="Z81:AA81"/>
    <mergeCell ref="AH81:AJ81"/>
    <mergeCell ref="AK81:AL81"/>
    <mergeCell ref="Z78:AA78"/>
    <mergeCell ref="B79:J79"/>
    <mergeCell ref="K79:R79"/>
    <mergeCell ref="Z79:AA79"/>
    <mergeCell ref="AH79:AJ79"/>
    <mergeCell ref="AK79:AL79"/>
    <mergeCell ref="B76:J76"/>
    <mergeCell ref="Z76:AG76"/>
    <mergeCell ref="AH76:AL76"/>
    <mergeCell ref="B77:J77"/>
    <mergeCell ref="K77:R77"/>
    <mergeCell ref="Z77:AA77"/>
    <mergeCell ref="AH77:AJ78"/>
    <mergeCell ref="AK77:AL78"/>
    <mergeCell ref="B78:J78"/>
    <mergeCell ref="K78:R78"/>
    <mergeCell ref="B73:AL73"/>
    <mergeCell ref="B74:AL74"/>
    <mergeCell ref="B75:J75"/>
    <mergeCell ref="K75:Y75"/>
    <mergeCell ref="Z75:AG75"/>
    <mergeCell ref="AH75:AL75"/>
    <mergeCell ref="B67:AL67"/>
    <mergeCell ref="B68:AL68"/>
    <mergeCell ref="B69:AL69"/>
    <mergeCell ref="B70:AL70"/>
    <mergeCell ref="B71:AL71"/>
    <mergeCell ref="B72:AL72"/>
    <mergeCell ref="B63:W63"/>
    <mergeCell ref="X63:Y63"/>
    <mergeCell ref="AA63:AD63"/>
    <mergeCell ref="AE63:AF63"/>
    <mergeCell ref="AG63:AJ63"/>
    <mergeCell ref="B66:AL66"/>
    <mergeCell ref="B59:W59"/>
    <mergeCell ref="X59:Y59"/>
    <mergeCell ref="AA59:AK59"/>
    <mergeCell ref="B61:W61"/>
    <mergeCell ref="X61:Y61"/>
    <mergeCell ref="AA61:AD61"/>
    <mergeCell ref="AE61:AF61"/>
    <mergeCell ref="AG61:AJ61"/>
    <mergeCell ref="B65:AL65"/>
    <mergeCell ref="AA54:AK57"/>
    <mergeCell ref="B55:W55"/>
    <mergeCell ref="X55:Y55"/>
    <mergeCell ref="B57:W57"/>
    <mergeCell ref="X57:Y57"/>
    <mergeCell ref="AA58:AK58"/>
    <mergeCell ref="R51:V51"/>
    <mergeCell ref="W51:Y51"/>
    <mergeCell ref="Z51:AI51"/>
    <mergeCell ref="AJ51:AK51"/>
    <mergeCell ref="B53:J53"/>
    <mergeCell ref="K53:L53"/>
    <mergeCell ref="M53:Q53"/>
    <mergeCell ref="R53:S53"/>
    <mergeCell ref="AA53:AK53"/>
    <mergeCell ref="AB48:AI48"/>
    <mergeCell ref="AJ48:AK48"/>
    <mergeCell ref="C49:J49"/>
    <mergeCell ref="K49:M49"/>
    <mergeCell ref="N49:P49"/>
    <mergeCell ref="Q49:S49"/>
    <mergeCell ref="T49:V49"/>
    <mergeCell ref="W49:Y49"/>
    <mergeCell ref="AB49:AI49"/>
    <mergeCell ref="AJ49:AK49"/>
    <mergeCell ref="C48:J48"/>
    <mergeCell ref="K48:M48"/>
    <mergeCell ref="N48:P48"/>
    <mergeCell ref="Q48:S48"/>
    <mergeCell ref="T48:V48"/>
    <mergeCell ref="W48:Y48"/>
    <mergeCell ref="AA46:AK46"/>
    <mergeCell ref="C47:J47"/>
    <mergeCell ref="K47:M47"/>
    <mergeCell ref="N47:P47"/>
    <mergeCell ref="Q47:S47"/>
    <mergeCell ref="T47:V47"/>
    <mergeCell ref="W47:Y47"/>
    <mergeCell ref="AB47:AI47"/>
    <mergeCell ref="AJ47:AK47"/>
    <mergeCell ref="C46:J46"/>
    <mergeCell ref="K46:M46"/>
    <mergeCell ref="N46:P46"/>
    <mergeCell ref="Q46:S46"/>
    <mergeCell ref="T46:V46"/>
    <mergeCell ref="W46:Y46"/>
    <mergeCell ref="AA44:AK44"/>
    <mergeCell ref="C45:J45"/>
    <mergeCell ref="K45:M45"/>
    <mergeCell ref="N45:P45"/>
    <mergeCell ref="Q45:S45"/>
    <mergeCell ref="T45:V45"/>
    <mergeCell ref="W45:Y45"/>
    <mergeCell ref="AA45:AK45"/>
    <mergeCell ref="C44:J44"/>
    <mergeCell ref="K44:M44"/>
    <mergeCell ref="N44:P44"/>
    <mergeCell ref="Q44:S44"/>
    <mergeCell ref="T44:V44"/>
    <mergeCell ref="W44:Y44"/>
    <mergeCell ref="C43:J43"/>
    <mergeCell ref="K43:M43"/>
    <mergeCell ref="N43:P43"/>
    <mergeCell ref="Q43:S43"/>
    <mergeCell ref="T43:V43"/>
    <mergeCell ref="W43:Y43"/>
    <mergeCell ref="B41:AL41"/>
    <mergeCell ref="B42:J42"/>
    <mergeCell ref="K42:M42"/>
    <mergeCell ref="N42:P42"/>
    <mergeCell ref="Q42:S42"/>
    <mergeCell ref="T42:V42"/>
    <mergeCell ref="W42:Y42"/>
    <mergeCell ref="AA42:AI42"/>
    <mergeCell ref="AJ42:AK42"/>
    <mergeCell ref="AJ32:AK32"/>
    <mergeCell ref="B34:T34"/>
    <mergeCell ref="U34:AL34"/>
    <mergeCell ref="B35:T35"/>
    <mergeCell ref="U35:AL35"/>
    <mergeCell ref="B36:T40"/>
    <mergeCell ref="U36:AL36"/>
    <mergeCell ref="U37:AL40"/>
    <mergeCell ref="AJ28:AK28"/>
    <mergeCell ref="B30:P32"/>
    <mergeCell ref="U30:Z30"/>
    <mergeCell ref="AA30:AB30"/>
    <mergeCell ref="AC30:AI30"/>
    <mergeCell ref="AJ30:AK30"/>
    <mergeCell ref="R32:S32"/>
    <mergeCell ref="U32:AB32"/>
    <mergeCell ref="AC32:AF32"/>
    <mergeCell ref="AG32:AI32"/>
    <mergeCell ref="B26:G26"/>
    <mergeCell ref="H26:I26"/>
    <mergeCell ref="J26:Q26"/>
    <mergeCell ref="R26:S26"/>
    <mergeCell ref="U26:AL26"/>
    <mergeCell ref="B28:P28"/>
    <mergeCell ref="R28:S28"/>
    <mergeCell ref="U28:Z28"/>
    <mergeCell ref="AA28:AB28"/>
    <mergeCell ref="AC28:AI28"/>
    <mergeCell ref="AJ22:AK22"/>
    <mergeCell ref="B24:P24"/>
    <mergeCell ref="R24:S24"/>
    <mergeCell ref="U24:Y24"/>
    <mergeCell ref="Z24:AA24"/>
    <mergeCell ref="AB24:AI24"/>
    <mergeCell ref="AJ24:AK24"/>
    <mergeCell ref="B19:T19"/>
    <mergeCell ref="U19:AL19"/>
    <mergeCell ref="B20:P20"/>
    <mergeCell ref="R20:S20"/>
    <mergeCell ref="U20:AL20"/>
    <mergeCell ref="B22:G22"/>
    <mergeCell ref="H22:I22"/>
    <mergeCell ref="J22:Q22"/>
    <mergeCell ref="R22:S22"/>
    <mergeCell ref="U22:AI22"/>
    <mergeCell ref="B15:AL15"/>
    <mergeCell ref="B16:AB16"/>
    <mergeCell ref="AC16:AG16"/>
    <mergeCell ref="AH16:AK16"/>
    <mergeCell ref="B18:AL18"/>
    <mergeCell ref="B13:AL13"/>
    <mergeCell ref="B14:AL14"/>
    <mergeCell ref="B10:AL10"/>
    <mergeCell ref="B11:AL11"/>
    <mergeCell ref="B12:K12"/>
    <mergeCell ref="L12:N12"/>
    <mergeCell ref="O12:P12"/>
    <mergeCell ref="Q12:R12"/>
    <mergeCell ref="S12:X12"/>
    <mergeCell ref="Y12:Z12"/>
    <mergeCell ref="AA12:AI12"/>
    <mergeCell ref="AJ12:AK12"/>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s>
  <conditionalFormatting sqref="I9:Q9 W9:AK9">
    <cfRule type="containsBlanks" dxfId="12" priority="6">
      <formula>LEN(TRIM(I9))=0</formula>
    </cfRule>
  </conditionalFormatting>
  <conditionalFormatting sqref="K107:P107">
    <cfRule type="expression" dxfId="11" priority="9">
      <formula>W93="Y"</formula>
    </cfRule>
  </conditionalFormatting>
  <conditionalFormatting sqref="L12:N12 Y12:Z12">
    <cfRule type="containsBlanks" dxfId="10" priority="5">
      <formula>LEN(TRIM(L12))=0</formula>
    </cfRule>
  </conditionalFormatting>
  <conditionalFormatting sqref="L107:Q107">
    <cfRule type="expression" dxfId="9" priority="12">
      <formula>W93="Y"</formula>
    </cfRule>
  </conditionalFormatting>
  <conditionalFormatting sqref="S106:S107 J107 Q107:R107">
    <cfRule type="expression" dxfId="8" priority="7">
      <formula>M92="Y"</formula>
    </cfRule>
  </conditionalFormatting>
  <conditionalFormatting sqref="S106:S107 J107:K107 R107">
    <cfRule type="expression" dxfId="7" priority="8">
      <formula>L92="Y"</formula>
    </cfRule>
  </conditionalFormatting>
  <conditionalFormatting sqref="AA45:AK45">
    <cfRule type="containsBlanks" dxfId="6" priority="1">
      <formula>LEN(TRIM(AA45))=0</formula>
    </cfRule>
  </conditionalFormatting>
  <conditionalFormatting sqref="AH16:AK16">
    <cfRule type="containsBlanks" dxfId="5" priority="2">
      <formula>LEN(TRIM(AH16))=0</formula>
    </cfRule>
  </conditionalFormatting>
  <conditionalFormatting sqref="AJ12:AK12">
    <cfRule type="containsBlanks" dxfId="4" priority="4">
      <formula>LEN(TRIM(AJ12))=0</formula>
    </cfRule>
  </conditionalFormatting>
  <dataValidations count="1">
    <dataValidation type="whole" allowBlank="1" showInputMessage="1" showErrorMessage="1" sqref="L12" xr:uid="{DDD2B693-E3E3-4908-BE5E-DCAF9C235AF5}">
      <formula1>0</formula1>
      <formula2>10000</formula2>
    </dataValidation>
  </dataValidations>
  <pageMargins left="0.25" right="0.25" top="0.75" bottom="0.75" header="0.3" footer="0.3"/>
  <pageSetup orientation="portrait" horizontalDpi="1200" verticalDpi="1200" r:id="rId1"/>
  <rowBreaks count="1" manualBreakCount="1">
    <brk id="6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15D22A96-FB6E-4431-A4DF-2EE231EA7398}">
          <x14:formula1>
            <xm:f>Lists!$O$5:$O$7</xm:f>
          </x14:formula1>
          <xm:sqref>R20:S20 R32:S32 R28:S28 R24:S24 AA28:AB28 AA30:AB30</xm:sqref>
        </x14:dataValidation>
        <x14:dataValidation type="list" allowBlank="1" showInputMessage="1" showErrorMessage="1" xr:uid="{321A760D-E301-439B-89C4-93333A4D6636}">
          <x14:formula1>
            <xm:f>Lists!$M$5:$M$7</xm:f>
          </x14:formula1>
          <xm:sqref>H26:I26 AJ12:AK12</xm:sqref>
        </x14:dataValidation>
        <x14:dataValidation type="list" allowBlank="1" showInputMessage="1" showErrorMessage="1" xr:uid="{75A912C5-F921-44C4-A7CE-AABC0B67AE1C}">
          <x14:formula1>
            <xm:f>Lists!$M$5:$M$6</xm:f>
          </x14:formula1>
          <xm:sqref>R26:S26</xm:sqref>
        </x14:dataValidation>
        <x14:dataValidation type="list" allowBlank="1" showInputMessage="1" showErrorMessage="1" xr:uid="{4E55D6E1-2590-47BD-A26E-8E540021DFB6}">
          <x14:formula1>
            <xm:f>Lists!$Q$5:$Q$6</xm:f>
          </x14:formula1>
          <xm:sqref>T48:V49 T43:V46</xm:sqref>
        </x14:dataValidation>
        <x14:dataValidation type="list" allowBlank="1" showInputMessage="1" showErrorMessage="1" xr:uid="{25105402-DD8A-4ADD-9E17-1F8EB371E58E}">
          <x14:formula1>
            <xm:f>Lists!$G$2:$G$3</xm:f>
          </x14:formula1>
          <xm:sqref>AA47 AA49</xm:sqref>
        </x14:dataValidation>
        <x14:dataValidation type="list" allowBlank="1" showInputMessage="1" showErrorMessage="1" xr:uid="{713F0D5A-D1F6-441C-9CB6-1835AAECF7B0}">
          <x14:formula1>
            <xm:f>Lists!$L$4:$L$13</xm:f>
          </x14:formula1>
          <xm:sqref>K53:L53</xm:sqref>
        </x14:dataValidation>
        <x14:dataValidation type="list" allowBlank="1" showInputMessage="1" showErrorMessage="1" xr:uid="{EDD9F3B2-9C20-4B95-AE8D-DDA0826B0451}">
          <x14:formula1>
            <xm:f>Lists!$J$17:$J$23</xm:f>
          </x14:formula1>
          <xm:sqref>AA45:AK45</xm:sqref>
        </x14:dataValidation>
        <x14:dataValidation type="list" allowBlank="1" showInputMessage="1" showErrorMessage="1" xr:uid="{E2B18FD6-467C-4BDD-9DEE-D7A116ABF040}">
          <x14:formula1>
            <xm:f>Lists!$N$17:$N$25</xm:f>
          </x14:formula1>
          <xm:sqref>AK61 AK63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1CB0-970E-4CBB-98A4-6B0438997276}">
  <dimension ref="B1:AK59"/>
  <sheetViews>
    <sheetView zoomScale="130" zoomScaleNormal="130" workbookViewId="0">
      <selection activeCell="O10" sqref="O10:U10"/>
    </sheetView>
  </sheetViews>
  <sheetFormatPr defaultRowHeight="15" x14ac:dyDescent="0.25"/>
  <cols>
    <col min="1" max="1" width="0.85546875" customWidth="1"/>
    <col min="2" max="35" width="2.7109375" customWidth="1"/>
    <col min="36" max="36" width="0.85546875" customWidth="1"/>
    <col min="37" max="38" width="8.85546875" customWidth="1"/>
  </cols>
  <sheetData>
    <row r="1" spans="2:35" s="265" customFormat="1" ht="21.6" customHeight="1" x14ac:dyDescent="0.35">
      <c r="B1" s="264" t="s">
        <v>512</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2:35" ht="10.15" customHeight="1" x14ac:dyDescent="0.25">
      <c r="B2" s="123" t="s">
        <v>540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row>
    <row r="3" spans="2:35" ht="4.9000000000000004" customHeight="1" x14ac:dyDescent="0.25">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2:35" ht="13.7" customHeight="1" x14ac:dyDescent="0.25">
      <c r="B4" s="266" t="s">
        <v>542</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row>
    <row r="5" spans="2:35" ht="13.7" customHeight="1" x14ac:dyDescent="0.25">
      <c r="B5" s="266" t="s">
        <v>545</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row>
    <row r="6" spans="2:35" ht="13.7" customHeight="1" x14ac:dyDescent="0.25">
      <c r="B6" s="266" t="s">
        <v>543</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row>
    <row r="7" spans="2:35" ht="13.7" customHeight="1" x14ac:dyDescent="0.25">
      <c r="B7" s="266" t="s">
        <v>544</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row>
    <row r="8" spans="2:35" ht="4.1500000000000004" customHeight="1" x14ac:dyDescent="0.25">
      <c r="B8" s="266"/>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row>
    <row r="9" spans="2:35" ht="13.7" customHeight="1" x14ac:dyDescent="0.25">
      <c r="B9" s="1048" t="s">
        <v>514</v>
      </c>
      <c r="C9" s="1048"/>
      <c r="D9" s="1048"/>
      <c r="E9" s="1048"/>
      <c r="F9" s="1048"/>
      <c r="G9" s="1048"/>
      <c r="H9" s="1048"/>
      <c r="I9" s="1048"/>
      <c r="J9" s="1048"/>
      <c r="K9" s="1048"/>
      <c r="L9" s="1048"/>
      <c r="M9" s="1048"/>
      <c r="N9" s="1048"/>
      <c r="O9" s="1048" t="s">
        <v>515</v>
      </c>
      <c r="P9" s="1048"/>
      <c r="Q9" s="1048"/>
      <c r="R9" s="1048"/>
      <c r="S9" s="1048"/>
      <c r="T9" s="1048"/>
      <c r="U9" s="1048"/>
      <c r="V9" s="1048" t="s">
        <v>151</v>
      </c>
      <c r="W9" s="1048"/>
      <c r="X9" s="1048"/>
      <c r="Y9" s="1048"/>
      <c r="Z9" s="1048"/>
      <c r="AA9" s="1048"/>
      <c r="AB9" s="1048"/>
      <c r="AC9" s="1048" t="s">
        <v>516</v>
      </c>
      <c r="AD9" s="1048"/>
      <c r="AE9" s="1048"/>
      <c r="AF9" s="1048"/>
      <c r="AG9" s="1048"/>
      <c r="AH9" s="1048"/>
      <c r="AI9" s="1048"/>
    </row>
    <row r="10" spans="2:35" ht="13.7" customHeight="1" x14ac:dyDescent="0.25">
      <c r="B10" s="1054" t="str">
        <f>Reservation!$B$27</f>
        <v xml:space="preserve"> Air Sealing</v>
      </c>
      <c r="C10" s="1054"/>
      <c r="D10" s="1054"/>
      <c r="E10" s="1054"/>
      <c r="F10" s="1054"/>
      <c r="G10" s="1054"/>
      <c r="H10" s="1054"/>
      <c r="I10" s="1054"/>
      <c r="J10" s="1054"/>
      <c r="K10" s="1054"/>
      <c r="L10" s="1054"/>
      <c r="M10" s="1054"/>
      <c r="N10" s="1054"/>
      <c r="O10" s="1049"/>
      <c r="P10" s="1049"/>
      <c r="Q10" s="1049"/>
      <c r="R10" s="1049"/>
      <c r="S10" s="1049"/>
      <c r="T10" s="1049"/>
      <c r="U10" s="1049"/>
      <c r="V10" s="1050" t="str">
        <f>Reservation!$AI$27</f>
        <v/>
      </c>
      <c r="W10" s="1050"/>
      <c r="X10" s="1050"/>
      <c r="Y10" s="1050"/>
      <c r="Z10" s="1050"/>
      <c r="AA10" s="1050"/>
      <c r="AB10" s="1050"/>
      <c r="AC10" s="1050" t="str">
        <f>IFERROR(O10-V10," ")</f>
        <v xml:space="preserve"> </v>
      </c>
      <c r="AD10" s="1050"/>
      <c r="AE10" s="1050"/>
      <c r="AF10" s="1050"/>
      <c r="AG10" s="1050"/>
      <c r="AH10" s="1050"/>
      <c r="AI10" s="1050"/>
    </row>
    <row r="11" spans="2:35" ht="13.7" customHeight="1" x14ac:dyDescent="0.25">
      <c r="B11" s="1054" t="str">
        <f>Reservation!$B$30</f>
        <v xml:space="preserve"> Attic Insulation</v>
      </c>
      <c r="C11" s="1054"/>
      <c r="D11" s="1054"/>
      <c r="E11" s="1054"/>
      <c r="F11" s="1054"/>
      <c r="G11" s="1054"/>
      <c r="H11" s="1054"/>
      <c r="I11" s="1054"/>
      <c r="J11" s="1054"/>
      <c r="K11" s="1054"/>
      <c r="L11" s="1054"/>
      <c r="M11" s="1054"/>
      <c r="N11" s="1054"/>
      <c r="O11" s="1049"/>
      <c r="P11" s="1049"/>
      <c r="Q11" s="1049"/>
      <c r="R11" s="1049"/>
      <c r="S11" s="1049"/>
      <c r="T11" s="1049"/>
      <c r="U11" s="1049"/>
      <c r="V11" s="1050" t="str">
        <f>IF(
(IF(Reservation!AI30="",0,Reservation!AI30)+IF(Reservation!AI33="",0,Reservation!AI33))=0,
"",
(IF(Reservation!AI30="",0,Reservation!AI30)+IF(Reservation!AI33="",0,Reservation!AI33))
)</f>
        <v/>
      </c>
      <c r="W11" s="1050"/>
      <c r="X11" s="1050"/>
      <c r="Y11" s="1050"/>
      <c r="Z11" s="1050"/>
      <c r="AA11" s="1050"/>
      <c r="AB11" s="1050"/>
      <c r="AC11" s="1050" t="str">
        <f t="shared" ref="AC11:AC16" si="0">IFERROR(O11-V11," ")</f>
        <v xml:space="preserve"> </v>
      </c>
      <c r="AD11" s="1050"/>
      <c r="AE11" s="1050"/>
      <c r="AF11" s="1050"/>
      <c r="AG11" s="1050"/>
      <c r="AH11" s="1050"/>
      <c r="AI11" s="1050"/>
    </row>
    <row r="12" spans="2:35" ht="13.7" customHeight="1" x14ac:dyDescent="0.25">
      <c r="B12" s="1054" t="str">
        <f>Reservation!$B$36</f>
        <v xml:space="preserve"> Wall Insulation</v>
      </c>
      <c r="C12" s="1054"/>
      <c r="D12" s="1054"/>
      <c r="E12" s="1054"/>
      <c r="F12" s="1054"/>
      <c r="G12" s="1054"/>
      <c r="H12" s="1054"/>
      <c r="I12" s="1054"/>
      <c r="J12" s="1054"/>
      <c r="K12" s="1054"/>
      <c r="L12" s="1054"/>
      <c r="M12" s="1054"/>
      <c r="N12" s="1054"/>
      <c r="O12" s="1049"/>
      <c r="P12" s="1049"/>
      <c r="Q12" s="1049"/>
      <c r="R12" s="1049"/>
      <c r="S12" s="1049"/>
      <c r="T12" s="1049"/>
      <c r="U12" s="1049"/>
      <c r="V12" s="1050" t="str">
        <f>Reservation!$AI$36</f>
        <v/>
      </c>
      <c r="W12" s="1050"/>
      <c r="X12" s="1050"/>
      <c r="Y12" s="1050"/>
      <c r="Z12" s="1050"/>
      <c r="AA12" s="1050"/>
      <c r="AB12" s="1050"/>
      <c r="AC12" s="1050" t="str">
        <f t="shared" si="0"/>
        <v xml:space="preserve"> </v>
      </c>
      <c r="AD12" s="1050"/>
      <c r="AE12" s="1050"/>
      <c r="AF12" s="1050"/>
      <c r="AG12" s="1050"/>
      <c r="AH12" s="1050"/>
      <c r="AI12" s="1050"/>
    </row>
    <row r="13" spans="2:35" ht="13.7" customHeight="1" x14ac:dyDescent="0.25">
      <c r="B13" s="1054" t="str">
        <f>Reservation!$B$39</f>
        <v xml:space="preserve"> Kneewall Insulation</v>
      </c>
      <c r="C13" s="1054"/>
      <c r="D13" s="1054"/>
      <c r="E13" s="1054"/>
      <c r="F13" s="1054"/>
      <c r="G13" s="1054"/>
      <c r="H13" s="1054"/>
      <c r="I13" s="1054"/>
      <c r="J13" s="1054"/>
      <c r="K13" s="1054"/>
      <c r="L13" s="1054"/>
      <c r="M13" s="1054"/>
      <c r="N13" s="1054"/>
      <c r="O13" s="1049"/>
      <c r="P13" s="1049"/>
      <c r="Q13" s="1049"/>
      <c r="R13" s="1049"/>
      <c r="S13" s="1049"/>
      <c r="T13" s="1049"/>
      <c r="U13" s="1049"/>
      <c r="V13" s="1050" t="str">
        <f>Reservation!$AI$39</f>
        <v/>
      </c>
      <c r="W13" s="1050"/>
      <c r="X13" s="1050"/>
      <c r="Y13" s="1050"/>
      <c r="Z13" s="1050"/>
      <c r="AA13" s="1050"/>
      <c r="AB13" s="1050"/>
      <c r="AC13" s="1050" t="str">
        <f t="shared" si="0"/>
        <v xml:space="preserve"> </v>
      </c>
      <c r="AD13" s="1050"/>
      <c r="AE13" s="1050"/>
      <c r="AF13" s="1050"/>
      <c r="AG13" s="1050"/>
      <c r="AH13" s="1050"/>
      <c r="AI13" s="1050"/>
    </row>
    <row r="14" spans="2:35" ht="13.7" customHeight="1" x14ac:dyDescent="0.25">
      <c r="B14" s="1054" t="str">
        <f>Reservation!$B$42</f>
        <v xml:space="preserve"> Rim Joist Insulation</v>
      </c>
      <c r="C14" s="1054"/>
      <c r="D14" s="1054"/>
      <c r="E14" s="1054"/>
      <c r="F14" s="1054"/>
      <c r="G14" s="1054"/>
      <c r="H14" s="1054"/>
      <c r="I14" s="1054"/>
      <c r="J14" s="1054"/>
      <c r="K14" s="1054"/>
      <c r="L14" s="1054"/>
      <c r="M14" s="1054"/>
      <c r="N14" s="1054"/>
      <c r="O14" s="1049"/>
      <c r="P14" s="1049"/>
      <c r="Q14" s="1049"/>
      <c r="R14" s="1049"/>
      <c r="S14" s="1049"/>
      <c r="T14" s="1049"/>
      <c r="U14" s="1049"/>
      <c r="V14" s="1050" t="str">
        <f>Reservation!$AI$42</f>
        <v/>
      </c>
      <c r="W14" s="1050"/>
      <c r="X14" s="1050"/>
      <c r="Y14" s="1050"/>
      <c r="Z14" s="1050"/>
      <c r="AA14" s="1050"/>
      <c r="AB14" s="1050"/>
      <c r="AC14" s="1050" t="str">
        <f t="shared" si="0"/>
        <v xml:space="preserve"> </v>
      </c>
      <c r="AD14" s="1050"/>
      <c r="AE14" s="1050"/>
      <c r="AF14" s="1050"/>
      <c r="AG14" s="1050"/>
      <c r="AH14" s="1050"/>
      <c r="AI14" s="1050"/>
    </row>
    <row r="15" spans="2:35" ht="13.7" customHeight="1" x14ac:dyDescent="0.25">
      <c r="B15" s="1054" t="str">
        <f>Reservation!$B$45</f>
        <v xml:space="preserve"> Crawlspace Wall Insulation</v>
      </c>
      <c r="C15" s="1054"/>
      <c r="D15" s="1054"/>
      <c r="E15" s="1054"/>
      <c r="F15" s="1054"/>
      <c r="G15" s="1054"/>
      <c r="H15" s="1054"/>
      <c r="I15" s="1054"/>
      <c r="J15" s="1054"/>
      <c r="K15" s="1054"/>
      <c r="L15" s="1054"/>
      <c r="M15" s="1054"/>
      <c r="N15" s="1054"/>
      <c r="O15" s="1049"/>
      <c r="P15" s="1049"/>
      <c r="Q15" s="1049"/>
      <c r="R15" s="1049"/>
      <c r="S15" s="1049"/>
      <c r="T15" s="1049"/>
      <c r="U15" s="1049"/>
      <c r="V15" s="1050" t="str">
        <f>Reservation!$AI$45</f>
        <v/>
      </c>
      <c r="W15" s="1050"/>
      <c r="X15" s="1050"/>
      <c r="Y15" s="1050"/>
      <c r="Z15" s="1050"/>
      <c r="AA15" s="1050"/>
      <c r="AB15" s="1050"/>
      <c r="AC15" s="1050" t="str">
        <f t="shared" si="0"/>
        <v xml:space="preserve"> </v>
      </c>
      <c r="AD15" s="1050"/>
      <c r="AE15" s="1050"/>
      <c r="AF15" s="1050"/>
      <c r="AG15" s="1050"/>
      <c r="AH15" s="1050"/>
      <c r="AI15" s="1050"/>
    </row>
    <row r="16" spans="2:35" ht="13.7" customHeight="1" x14ac:dyDescent="0.25">
      <c r="B16" s="1054" t="str">
        <f>Reservation!$B$54</f>
        <v xml:space="preserve"> Duct Sealing</v>
      </c>
      <c r="C16" s="1054"/>
      <c r="D16" s="1054"/>
      <c r="E16" s="1054"/>
      <c r="F16" s="1054"/>
      <c r="G16" s="1054"/>
      <c r="H16" s="1054"/>
      <c r="I16" s="1054"/>
      <c r="J16" s="1054"/>
      <c r="K16" s="1054"/>
      <c r="L16" s="1054"/>
      <c r="M16" s="1054"/>
      <c r="N16" s="1054"/>
      <c r="O16" s="1049"/>
      <c r="P16" s="1049"/>
      <c r="Q16" s="1049"/>
      <c r="R16" s="1049"/>
      <c r="S16" s="1049"/>
      <c r="T16" s="1049"/>
      <c r="U16" s="1049"/>
      <c r="V16" s="1050" t="str">
        <f>Reservation!$AI$54</f>
        <v/>
      </c>
      <c r="W16" s="1050"/>
      <c r="X16" s="1050"/>
      <c r="Y16" s="1050"/>
      <c r="Z16" s="1050"/>
      <c r="AA16" s="1050"/>
      <c r="AB16" s="1050"/>
      <c r="AC16" s="1050" t="str">
        <f t="shared" si="0"/>
        <v xml:space="preserve"> </v>
      </c>
      <c r="AD16" s="1050"/>
      <c r="AE16" s="1050"/>
      <c r="AF16" s="1050"/>
      <c r="AG16" s="1050"/>
      <c r="AH16" s="1050"/>
      <c r="AI16" s="1050"/>
    </row>
    <row r="17" spans="2:35" ht="13.7" customHeight="1" thickBot="1" x14ac:dyDescent="0.3">
      <c r="B17" s="1054" t="s">
        <v>550</v>
      </c>
      <c r="C17" s="1054"/>
      <c r="D17" s="1054"/>
      <c r="E17" s="1054"/>
      <c r="F17" s="1054"/>
      <c r="G17" s="1054"/>
      <c r="H17" s="1054"/>
      <c r="I17" s="1054"/>
      <c r="J17" s="1054"/>
      <c r="K17" s="1054"/>
      <c r="L17" s="1054"/>
      <c r="M17" s="1054"/>
      <c r="N17" s="1054"/>
      <c r="O17" s="1049"/>
      <c r="P17" s="1049"/>
      <c r="Q17" s="1049"/>
      <c r="R17" s="1049"/>
      <c r="S17" s="1049"/>
      <c r="T17" s="1049"/>
      <c r="U17" s="1049"/>
      <c r="V17" s="1050"/>
      <c r="W17" s="1050"/>
      <c r="X17" s="1050"/>
      <c r="Y17" s="1050"/>
      <c r="Z17" s="1050"/>
      <c r="AA17" s="1050"/>
      <c r="AB17" s="1050"/>
      <c r="AC17" s="1058" t="str">
        <f>IF(ISBLANK(O17)," ",O17)</f>
        <v xml:space="preserve"> </v>
      </c>
      <c r="AD17" s="1058"/>
      <c r="AE17" s="1058"/>
      <c r="AF17" s="1058"/>
      <c r="AG17" s="1058"/>
      <c r="AH17" s="1058"/>
      <c r="AI17" s="1058"/>
    </row>
    <row r="18" spans="2:35" ht="13.7" customHeight="1" thickTop="1" x14ac:dyDescent="0.25">
      <c r="B18" s="1053" t="s">
        <v>546</v>
      </c>
      <c r="C18" s="1053"/>
      <c r="D18" s="1053"/>
      <c r="E18" s="1053"/>
      <c r="F18" s="1053"/>
      <c r="G18" s="1053"/>
      <c r="H18" s="1053"/>
      <c r="I18" s="1053"/>
      <c r="J18" s="1053"/>
      <c r="K18" s="1053"/>
      <c r="L18" s="1053"/>
      <c r="M18" s="1053"/>
      <c r="N18" s="1053"/>
      <c r="O18" s="1053"/>
      <c r="P18" s="1053"/>
      <c r="Q18" s="1053"/>
      <c r="R18" s="1053"/>
      <c r="S18" s="1053"/>
      <c r="T18" s="1053"/>
      <c r="U18" s="1053"/>
      <c r="V18" s="1053"/>
      <c r="W18" s="1053"/>
      <c r="X18" s="1053"/>
      <c r="Y18" s="1053"/>
      <c r="Z18" s="1053"/>
      <c r="AA18" s="1053"/>
      <c r="AB18" s="1053"/>
      <c r="AC18" s="1051">
        <f>SUM(AC10:AI17)</f>
        <v>0</v>
      </c>
      <c r="AD18" s="1051"/>
      <c r="AE18" s="1051"/>
      <c r="AF18" s="1051"/>
      <c r="AG18" s="1051"/>
      <c r="AH18" s="1051"/>
      <c r="AI18" s="1051"/>
    </row>
    <row r="19" spans="2:35" ht="13.7" customHeight="1" x14ac:dyDescent="0.25">
      <c r="B19" s="1053" t="s">
        <v>539</v>
      </c>
      <c r="C19" s="1053"/>
      <c r="D19" s="1053"/>
      <c r="E19" s="1053"/>
      <c r="F19" s="1053"/>
      <c r="G19" s="1053"/>
      <c r="H19" s="1053"/>
      <c r="I19" s="1053"/>
      <c r="J19" s="1053"/>
      <c r="K19" s="1053"/>
      <c r="L19" s="1053"/>
      <c r="M19" s="1053"/>
      <c r="N19" s="1053"/>
      <c r="O19" s="1053"/>
      <c r="P19" s="1053"/>
      <c r="Q19" s="1053"/>
      <c r="R19" s="1053"/>
      <c r="S19" s="1053"/>
      <c r="T19" s="1053"/>
      <c r="U19" s="1053"/>
      <c r="V19" s="1053"/>
      <c r="W19" s="1053"/>
      <c r="X19" s="1053"/>
      <c r="Y19" s="1053"/>
      <c r="Z19" s="1053"/>
      <c r="AA19" s="1053"/>
      <c r="AB19" s="1053"/>
      <c r="AC19" s="1052">
        <f>IF(0.3*AC18&gt;=1200,1200,0.3*AC18)</f>
        <v>0</v>
      </c>
      <c r="AD19" s="1052"/>
      <c r="AE19" s="1052"/>
      <c r="AF19" s="1052"/>
      <c r="AG19" s="1052"/>
      <c r="AH19" s="1052"/>
      <c r="AI19" s="1052"/>
    </row>
    <row r="20" spans="2:35" ht="13.7" customHeight="1" x14ac:dyDescent="0.25">
      <c r="B20" s="268" t="s">
        <v>541</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2:35" ht="13.7" customHeight="1" x14ac:dyDescent="0.25">
      <c r="B21" s="266" t="s">
        <v>548</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row>
    <row r="22" spans="2:35" ht="13.7" customHeight="1" x14ac:dyDescent="0.25">
      <c r="B22" s="266" t="s">
        <v>549</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row>
    <row r="23" spans="2:35" ht="13.7" customHeight="1" x14ac:dyDescent="0.25">
      <c r="B23" s="266" t="s">
        <v>551</v>
      </c>
      <c r="C23" s="266"/>
      <c r="D23" s="266"/>
      <c r="E23" s="266"/>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row>
    <row r="24" spans="2:35" ht="13.7" customHeight="1" x14ac:dyDescent="0.25">
      <c r="B24" s="266" t="s">
        <v>552</v>
      </c>
      <c r="C24" s="266"/>
      <c r="D24" s="266"/>
      <c r="E24" s="266"/>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row>
    <row r="25" spans="2:35" ht="4.1500000000000004" customHeight="1" x14ac:dyDescent="0.25">
      <c r="B25" s="266"/>
      <c r="C25" s="266"/>
      <c r="D25" s="266"/>
      <c r="E25" s="266"/>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row>
    <row r="26" spans="2:35" ht="13.7" customHeight="1" x14ac:dyDescent="0.25">
      <c r="B26" s="268" t="s">
        <v>517</v>
      </c>
      <c r="C26" s="266"/>
      <c r="D26" s="266"/>
      <c r="E26" s="266"/>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row>
    <row r="27" spans="2:35" ht="13.7" customHeight="1" x14ac:dyDescent="0.25">
      <c r="B27" s="266"/>
      <c r="C27" s="266" t="s">
        <v>518</v>
      </c>
      <c r="D27" s="266"/>
      <c r="E27" s="266"/>
      <c r="F27" s="121"/>
      <c r="G27" s="121"/>
      <c r="H27" s="121"/>
      <c r="I27" s="1056" t="s">
        <v>519</v>
      </c>
      <c r="J27" s="1056"/>
      <c r="K27" s="1056"/>
      <c r="L27" s="1056"/>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row>
    <row r="28" spans="2:35" ht="13.7" customHeight="1" x14ac:dyDescent="0.25">
      <c r="B28" s="266"/>
      <c r="C28" s="266" t="s">
        <v>520</v>
      </c>
      <c r="D28" s="266"/>
      <c r="E28" s="266"/>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row>
    <row r="29" spans="2:35" ht="13.7" customHeight="1" x14ac:dyDescent="0.25">
      <c r="B29" s="266"/>
      <c r="C29" s="266"/>
      <c r="D29" s="266" t="s">
        <v>521</v>
      </c>
      <c r="E29" s="266"/>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row>
    <row r="30" spans="2:35" ht="13.7" customHeight="1" x14ac:dyDescent="0.25">
      <c r="B30" s="266"/>
      <c r="C30" s="266"/>
      <c r="D30" s="266" t="s">
        <v>522</v>
      </c>
      <c r="E30" s="266"/>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row>
    <row r="31" spans="2:35" ht="13.7" customHeight="1" x14ac:dyDescent="0.25">
      <c r="B31" s="266"/>
      <c r="C31" s="266" t="s">
        <v>523</v>
      </c>
      <c r="D31" s="266"/>
      <c r="E31" s="266"/>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row>
    <row r="32" spans="2:35" ht="13.7" customHeight="1" x14ac:dyDescent="0.25">
      <c r="B32" s="266"/>
      <c r="C32" s="266"/>
      <c r="D32" s="266" t="s">
        <v>524</v>
      </c>
      <c r="E32" s="266"/>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row>
    <row r="33" spans="2:37" ht="13.7" customHeight="1" x14ac:dyDescent="0.25">
      <c r="B33" s="266"/>
      <c r="C33" s="266"/>
      <c r="D33" s="266" t="s">
        <v>525</v>
      </c>
      <c r="E33" s="266"/>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row>
    <row r="34" spans="2:37" ht="13.7" customHeight="1" x14ac:dyDescent="0.25">
      <c r="B34" s="266"/>
      <c r="C34" s="266"/>
      <c r="D34" s="266" t="s">
        <v>526</v>
      </c>
      <c r="E34" s="266"/>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row>
    <row r="35" spans="2:37" ht="13.7" customHeight="1" x14ac:dyDescent="0.25">
      <c r="B35" s="266"/>
      <c r="C35" s="266"/>
      <c r="D35" s="266" t="s">
        <v>527</v>
      </c>
      <c r="E35" s="266"/>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row>
    <row r="36" spans="2:37" ht="13.7" customHeight="1" x14ac:dyDescent="0.25">
      <c r="B36" s="266"/>
      <c r="C36" s="266"/>
      <c r="D36" s="266" t="s">
        <v>529</v>
      </c>
      <c r="E36" s="266"/>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row>
    <row r="37" spans="2:37" ht="4.1500000000000004" customHeight="1" x14ac:dyDescent="0.25">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row>
    <row r="38" spans="2:37" ht="13.7" customHeight="1" x14ac:dyDescent="0.25">
      <c r="B38" s="1048" t="s">
        <v>514</v>
      </c>
      <c r="C38" s="1048"/>
      <c r="D38" s="1048"/>
      <c r="E38" s="1048"/>
      <c r="F38" s="1048"/>
      <c r="G38" s="1048"/>
      <c r="H38" s="1048"/>
      <c r="I38" s="1048"/>
      <c r="J38" s="1048"/>
      <c r="K38" s="1048"/>
      <c r="L38" s="1048"/>
      <c r="M38" s="1048"/>
      <c r="N38" s="1048"/>
      <c r="O38" s="1048" t="s">
        <v>515</v>
      </c>
      <c r="P38" s="1048"/>
      <c r="Q38" s="1048"/>
      <c r="R38" s="1048"/>
      <c r="S38" s="1048"/>
      <c r="T38" s="1048"/>
      <c r="U38" s="1048"/>
      <c r="V38" s="1048" t="s">
        <v>151</v>
      </c>
      <c r="W38" s="1048"/>
      <c r="X38" s="1048"/>
      <c r="Y38" s="1048"/>
      <c r="Z38" s="1048"/>
      <c r="AA38" s="1048"/>
      <c r="AB38" s="1048"/>
      <c r="AC38" s="1048" t="s">
        <v>516</v>
      </c>
      <c r="AD38" s="1048"/>
      <c r="AE38" s="1048"/>
      <c r="AF38" s="1048"/>
      <c r="AG38" s="1048"/>
      <c r="AH38" s="1048"/>
      <c r="AI38" s="1048"/>
    </row>
    <row r="39" spans="2:37" ht="13.7" customHeight="1" x14ac:dyDescent="0.25">
      <c r="B39" s="1054" t="str">
        <f>Reservation!$B$27</f>
        <v xml:space="preserve"> Air Sealing</v>
      </c>
      <c r="C39" s="1054"/>
      <c r="D39" s="1054"/>
      <c r="E39" s="1054"/>
      <c r="F39" s="1054"/>
      <c r="G39" s="1054"/>
      <c r="H39" s="1054"/>
      <c r="I39" s="1054"/>
      <c r="J39" s="1054"/>
      <c r="K39" s="1054"/>
      <c r="L39" s="1054"/>
      <c r="M39" s="1054"/>
      <c r="N39" s="1054"/>
      <c r="O39" s="1049"/>
      <c r="P39" s="1049"/>
      <c r="Q39" s="1049"/>
      <c r="R39" s="1049"/>
      <c r="S39" s="1049"/>
      <c r="T39" s="1049"/>
      <c r="U39" s="1049"/>
      <c r="V39" s="1050" t="str">
        <f>'Incentive Payment'!AH13</f>
        <v/>
      </c>
      <c r="W39" s="1050"/>
      <c r="X39" s="1050"/>
      <c r="Y39" s="1050"/>
      <c r="Z39" s="1050"/>
      <c r="AA39" s="1050"/>
      <c r="AB39" s="1050"/>
      <c r="AC39" s="1050" t="str">
        <f>IFERROR(O39-V39," ")</f>
        <v xml:space="preserve"> </v>
      </c>
      <c r="AD39" s="1050"/>
      <c r="AE39" s="1050"/>
      <c r="AF39" s="1050"/>
      <c r="AG39" s="1050"/>
      <c r="AH39" s="1050"/>
      <c r="AI39" s="1050"/>
    </row>
    <row r="40" spans="2:37" ht="13.7" customHeight="1" x14ac:dyDescent="0.25">
      <c r="B40" s="1054" t="str">
        <f>Reservation!$B$30</f>
        <v xml:space="preserve"> Attic Insulation</v>
      </c>
      <c r="C40" s="1054"/>
      <c r="D40" s="1054"/>
      <c r="E40" s="1054"/>
      <c r="F40" s="1054"/>
      <c r="G40" s="1054"/>
      <c r="H40" s="1054"/>
      <c r="I40" s="1054"/>
      <c r="J40" s="1054"/>
      <c r="K40" s="1054"/>
      <c r="L40" s="1054"/>
      <c r="M40" s="1054"/>
      <c r="N40" s="1054"/>
      <c r="O40" s="1049"/>
      <c r="P40" s="1049"/>
      <c r="Q40" s="1049"/>
      <c r="R40" s="1049"/>
      <c r="S40" s="1049"/>
      <c r="T40" s="1049"/>
      <c r="U40" s="1049"/>
      <c r="V40" s="1050" t="str">
        <f>IF(
(IF('Incentive Payment'!AH17="",0,'Incentive Payment'!AH17)+IF('Incentive Payment'!AH21="",0,'Incentive Payment'!AH21))=0,
"",
(IF('Incentive Payment'!AH17="",0,'Incentive Payment'!AH17)+IF('Incentive Payment'!AH21="",0,'Incentive Payment'!AH21))
)</f>
        <v/>
      </c>
      <c r="W40" s="1050"/>
      <c r="X40" s="1050"/>
      <c r="Y40" s="1050"/>
      <c r="Z40" s="1050"/>
      <c r="AA40" s="1050"/>
      <c r="AB40" s="1050"/>
      <c r="AC40" s="1050" t="str">
        <f t="shared" ref="AC40:AC45" si="1">IFERROR(O40-V40," ")</f>
        <v xml:space="preserve"> </v>
      </c>
      <c r="AD40" s="1050"/>
      <c r="AE40" s="1050"/>
      <c r="AF40" s="1050"/>
      <c r="AG40" s="1050"/>
      <c r="AH40" s="1050"/>
      <c r="AI40" s="1050"/>
      <c r="AK40" s="269"/>
    </row>
    <row r="41" spans="2:37" ht="13.7" customHeight="1" x14ac:dyDescent="0.25">
      <c r="B41" s="1054" t="str">
        <f>Reservation!$B$36</f>
        <v xml:space="preserve"> Wall Insulation</v>
      </c>
      <c r="C41" s="1054"/>
      <c r="D41" s="1054"/>
      <c r="E41" s="1054"/>
      <c r="F41" s="1054"/>
      <c r="G41" s="1054"/>
      <c r="H41" s="1054"/>
      <c r="I41" s="1054"/>
      <c r="J41" s="1054"/>
      <c r="K41" s="1054"/>
      <c r="L41" s="1054"/>
      <c r="M41" s="1054"/>
      <c r="N41" s="1054"/>
      <c r="O41" s="1049"/>
      <c r="P41" s="1049"/>
      <c r="Q41" s="1049"/>
      <c r="R41" s="1049"/>
      <c r="S41" s="1049"/>
      <c r="T41" s="1049"/>
      <c r="U41" s="1049"/>
      <c r="V41" s="1050" t="str">
        <f>'Incentive Payment'!AH25</f>
        <v/>
      </c>
      <c r="W41" s="1050"/>
      <c r="X41" s="1050"/>
      <c r="Y41" s="1050"/>
      <c r="Z41" s="1050"/>
      <c r="AA41" s="1050"/>
      <c r="AB41" s="1050"/>
      <c r="AC41" s="1050" t="str">
        <f t="shared" si="1"/>
        <v xml:space="preserve"> </v>
      </c>
      <c r="AD41" s="1050"/>
      <c r="AE41" s="1050"/>
      <c r="AF41" s="1050"/>
      <c r="AG41" s="1050"/>
      <c r="AH41" s="1050"/>
      <c r="AI41" s="1050"/>
    </row>
    <row r="42" spans="2:37" ht="13.7" customHeight="1" x14ac:dyDescent="0.25">
      <c r="B42" s="1054" t="str">
        <f>Reservation!$B$39</f>
        <v xml:space="preserve"> Kneewall Insulation</v>
      </c>
      <c r="C42" s="1054"/>
      <c r="D42" s="1054"/>
      <c r="E42" s="1054"/>
      <c r="F42" s="1054"/>
      <c r="G42" s="1054"/>
      <c r="H42" s="1054"/>
      <c r="I42" s="1054"/>
      <c r="J42" s="1054"/>
      <c r="K42" s="1054"/>
      <c r="L42" s="1054"/>
      <c r="M42" s="1054"/>
      <c r="N42" s="1054"/>
      <c r="O42" s="1049"/>
      <c r="P42" s="1049"/>
      <c r="Q42" s="1049"/>
      <c r="R42" s="1049"/>
      <c r="S42" s="1049"/>
      <c r="T42" s="1049"/>
      <c r="U42" s="1049"/>
      <c r="V42" s="1050" t="str">
        <f>'Incentive Payment'!AH29</f>
        <v/>
      </c>
      <c r="W42" s="1050"/>
      <c r="X42" s="1050"/>
      <c r="Y42" s="1050"/>
      <c r="Z42" s="1050"/>
      <c r="AA42" s="1050"/>
      <c r="AB42" s="1050"/>
      <c r="AC42" s="1050" t="str">
        <f t="shared" si="1"/>
        <v xml:space="preserve"> </v>
      </c>
      <c r="AD42" s="1050"/>
      <c r="AE42" s="1050"/>
      <c r="AF42" s="1050"/>
      <c r="AG42" s="1050"/>
      <c r="AH42" s="1050"/>
      <c r="AI42" s="1050"/>
    </row>
    <row r="43" spans="2:37" ht="13.7" customHeight="1" x14ac:dyDescent="0.25">
      <c r="B43" s="1054" t="str">
        <f>Reservation!$B$42</f>
        <v xml:space="preserve"> Rim Joist Insulation</v>
      </c>
      <c r="C43" s="1054"/>
      <c r="D43" s="1054"/>
      <c r="E43" s="1054"/>
      <c r="F43" s="1054"/>
      <c r="G43" s="1054"/>
      <c r="H43" s="1054"/>
      <c r="I43" s="1054"/>
      <c r="J43" s="1054"/>
      <c r="K43" s="1054"/>
      <c r="L43" s="1054"/>
      <c r="M43" s="1054"/>
      <c r="N43" s="1054"/>
      <c r="O43" s="1049"/>
      <c r="P43" s="1049"/>
      <c r="Q43" s="1049"/>
      <c r="R43" s="1049"/>
      <c r="S43" s="1049"/>
      <c r="T43" s="1049"/>
      <c r="U43" s="1049"/>
      <c r="V43" s="1050" t="str">
        <f>'Incentive Payment'!AH33</f>
        <v/>
      </c>
      <c r="W43" s="1050"/>
      <c r="X43" s="1050"/>
      <c r="Y43" s="1050"/>
      <c r="Z43" s="1050"/>
      <c r="AA43" s="1050"/>
      <c r="AB43" s="1050"/>
      <c r="AC43" s="1050" t="str">
        <f t="shared" si="1"/>
        <v xml:space="preserve"> </v>
      </c>
      <c r="AD43" s="1050"/>
      <c r="AE43" s="1050"/>
      <c r="AF43" s="1050"/>
      <c r="AG43" s="1050"/>
      <c r="AH43" s="1050"/>
      <c r="AI43" s="1050"/>
    </row>
    <row r="44" spans="2:37" ht="13.7" customHeight="1" x14ac:dyDescent="0.25">
      <c r="B44" s="1054" t="str">
        <f>Reservation!$B$45</f>
        <v xml:space="preserve"> Crawlspace Wall Insulation</v>
      </c>
      <c r="C44" s="1054"/>
      <c r="D44" s="1054"/>
      <c r="E44" s="1054"/>
      <c r="F44" s="1054"/>
      <c r="G44" s="1054"/>
      <c r="H44" s="1054"/>
      <c r="I44" s="1054"/>
      <c r="J44" s="1054"/>
      <c r="K44" s="1054"/>
      <c r="L44" s="1054"/>
      <c r="M44" s="1054"/>
      <c r="N44" s="1054"/>
      <c r="O44" s="1049"/>
      <c r="P44" s="1049"/>
      <c r="Q44" s="1049"/>
      <c r="R44" s="1049"/>
      <c r="S44" s="1049"/>
      <c r="T44" s="1049"/>
      <c r="U44" s="1049"/>
      <c r="V44" s="1050" t="str">
        <f>'Incentive Payment'!AH37</f>
        <v/>
      </c>
      <c r="W44" s="1050"/>
      <c r="X44" s="1050"/>
      <c r="Y44" s="1050"/>
      <c r="Z44" s="1050"/>
      <c r="AA44" s="1050"/>
      <c r="AB44" s="1050"/>
      <c r="AC44" s="1050" t="str">
        <f t="shared" si="1"/>
        <v xml:space="preserve"> </v>
      </c>
      <c r="AD44" s="1050"/>
      <c r="AE44" s="1050"/>
      <c r="AF44" s="1050"/>
      <c r="AG44" s="1050"/>
      <c r="AH44" s="1050"/>
      <c r="AI44" s="1050"/>
    </row>
    <row r="45" spans="2:37" ht="13.7" customHeight="1" x14ac:dyDescent="0.25">
      <c r="B45" s="1054" t="str">
        <f>Reservation!$B$54</f>
        <v xml:space="preserve"> Duct Sealing</v>
      </c>
      <c r="C45" s="1054"/>
      <c r="D45" s="1054"/>
      <c r="E45" s="1054"/>
      <c r="F45" s="1054"/>
      <c r="G45" s="1054"/>
      <c r="H45" s="1054"/>
      <c r="I45" s="1054"/>
      <c r="J45" s="1054"/>
      <c r="K45" s="1054"/>
      <c r="L45" s="1054"/>
      <c r="M45" s="1054"/>
      <c r="N45" s="1054"/>
      <c r="O45" s="1049"/>
      <c r="P45" s="1049"/>
      <c r="Q45" s="1049"/>
      <c r="R45" s="1049"/>
      <c r="S45" s="1049"/>
      <c r="T45" s="1049"/>
      <c r="U45" s="1049"/>
      <c r="V45" s="1050" t="str">
        <f>'Incentive Payment'!AH43</f>
        <v/>
      </c>
      <c r="W45" s="1050"/>
      <c r="X45" s="1050"/>
      <c r="Y45" s="1050"/>
      <c r="Z45" s="1050"/>
      <c r="AA45" s="1050"/>
      <c r="AB45" s="1050"/>
      <c r="AC45" s="1050" t="str">
        <f t="shared" si="1"/>
        <v xml:space="preserve"> </v>
      </c>
      <c r="AD45" s="1050"/>
      <c r="AE45" s="1050"/>
      <c r="AF45" s="1050"/>
      <c r="AG45" s="1050"/>
      <c r="AH45" s="1050"/>
      <c r="AI45" s="1050"/>
    </row>
    <row r="46" spans="2:37" ht="13.7" customHeight="1" thickBot="1" x14ac:dyDescent="0.3">
      <c r="B46" s="1054" t="s">
        <v>550</v>
      </c>
      <c r="C46" s="1054"/>
      <c r="D46" s="1054"/>
      <c r="E46" s="1054"/>
      <c r="F46" s="1054"/>
      <c r="G46" s="1054"/>
      <c r="H46" s="1054"/>
      <c r="I46" s="1054"/>
      <c r="J46" s="1054"/>
      <c r="K46" s="1054"/>
      <c r="L46" s="1054"/>
      <c r="M46" s="1054"/>
      <c r="N46" s="1054"/>
      <c r="O46" s="1049"/>
      <c r="P46" s="1049"/>
      <c r="Q46" s="1049"/>
      <c r="R46" s="1049"/>
      <c r="S46" s="1049"/>
      <c r="T46" s="1049"/>
      <c r="U46" s="1049"/>
      <c r="V46" s="1050"/>
      <c r="W46" s="1050"/>
      <c r="X46" s="1050"/>
      <c r="Y46" s="1050"/>
      <c r="Z46" s="1050"/>
      <c r="AA46" s="1050"/>
      <c r="AB46" s="1050"/>
      <c r="AC46" s="1055" t="str">
        <f>IF(ISBLANK(O46)," ",O46)</f>
        <v xml:space="preserve"> </v>
      </c>
      <c r="AD46" s="1055"/>
      <c r="AE46" s="1055"/>
      <c r="AF46" s="1055"/>
      <c r="AG46" s="1055"/>
      <c r="AH46" s="1055"/>
      <c r="AI46" s="1055"/>
    </row>
    <row r="47" spans="2:37" ht="13.7" customHeight="1" thickTop="1" x14ac:dyDescent="0.25">
      <c r="B47" s="1053" t="s">
        <v>547</v>
      </c>
      <c r="C47" s="1053"/>
      <c r="D47" s="1053"/>
      <c r="E47" s="1053"/>
      <c r="F47" s="1053"/>
      <c r="G47" s="1053"/>
      <c r="H47" s="1053"/>
      <c r="I47" s="1053"/>
      <c r="J47" s="1053"/>
      <c r="K47" s="1053"/>
      <c r="L47" s="1053"/>
      <c r="M47" s="1053"/>
      <c r="N47" s="1053"/>
      <c r="O47" s="1053"/>
      <c r="P47" s="1053"/>
      <c r="Q47" s="1053"/>
      <c r="R47" s="1053"/>
      <c r="S47" s="1053"/>
      <c r="T47" s="1053"/>
      <c r="U47" s="1053"/>
      <c r="V47" s="1053"/>
      <c r="W47" s="1053"/>
      <c r="X47" s="1053"/>
      <c r="Y47" s="1053"/>
      <c r="Z47" s="1053"/>
      <c r="AA47" s="1053"/>
      <c r="AB47" s="1053"/>
      <c r="AC47" s="1051">
        <f>SUM(AC39:AI46)</f>
        <v>0</v>
      </c>
      <c r="AD47" s="1051"/>
      <c r="AE47" s="1051"/>
      <c r="AF47" s="1051"/>
      <c r="AG47" s="1051"/>
      <c r="AH47" s="1051"/>
      <c r="AI47" s="1051"/>
    </row>
    <row r="48" spans="2:37" ht="13.7" customHeight="1" x14ac:dyDescent="0.25">
      <c r="B48" s="1053" t="s">
        <v>528</v>
      </c>
      <c r="C48" s="1053"/>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1053"/>
      <c r="AC48" s="1052">
        <f>IF(0.3*AC47&gt;=1200,1200,0.3*AC47)</f>
        <v>0</v>
      </c>
      <c r="AD48" s="1052"/>
      <c r="AE48" s="1052"/>
      <c r="AF48" s="1052"/>
      <c r="AG48" s="1052"/>
      <c r="AH48" s="1052"/>
      <c r="AI48" s="1052"/>
    </row>
    <row r="49" spans="2:35" ht="7.9" customHeight="1" x14ac:dyDescent="0.25">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row>
    <row r="50" spans="2:35" s="267" customFormat="1" ht="13.7" customHeight="1" x14ac:dyDescent="0.2">
      <c r="B50" s="266"/>
      <c r="C50" s="266" t="s">
        <v>536</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row>
    <row r="51" spans="2:35" s="267" customFormat="1" ht="13.7" customHeight="1" x14ac:dyDescent="0.2">
      <c r="B51" s="266"/>
      <c r="C51" s="266"/>
      <c r="D51" s="266" t="s">
        <v>530</v>
      </c>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row>
    <row r="52" spans="2:35" s="267" customFormat="1" ht="13.7" customHeight="1" x14ac:dyDescent="0.2">
      <c r="B52" s="266"/>
      <c r="C52" s="266"/>
      <c r="D52" s="266" t="s">
        <v>531</v>
      </c>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row>
    <row r="53" spans="2:35" s="267" customFormat="1" ht="13.7" customHeight="1" x14ac:dyDescent="0.2">
      <c r="B53" s="266"/>
      <c r="C53" s="266"/>
      <c r="D53" s="266" t="s">
        <v>532</v>
      </c>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row>
    <row r="54" spans="2:35" s="267" customFormat="1" ht="13.7" customHeight="1" x14ac:dyDescent="0.2">
      <c r="B54" s="266"/>
      <c r="C54" s="266"/>
      <c r="D54" s="266" t="s">
        <v>533</v>
      </c>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row>
    <row r="55" spans="2:35" s="267" customFormat="1" ht="13.7" customHeight="1" x14ac:dyDescent="0.2">
      <c r="B55" s="266"/>
      <c r="C55" s="266"/>
      <c r="D55" s="266" t="s">
        <v>534</v>
      </c>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row>
    <row r="56" spans="2:35" s="267" customFormat="1" ht="13.7" customHeight="1" x14ac:dyDescent="0.2">
      <c r="B56" s="266"/>
      <c r="C56" s="266"/>
      <c r="D56" s="266" t="s">
        <v>537</v>
      </c>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row>
    <row r="57" spans="2:35" s="267" customFormat="1" ht="13.7" customHeight="1" x14ac:dyDescent="0.2">
      <c r="B57" s="266"/>
      <c r="C57" s="266"/>
      <c r="D57" s="266" t="s">
        <v>538</v>
      </c>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row>
    <row r="58" spans="2:35" ht="7.9" customHeight="1" x14ac:dyDescent="0.25">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row>
    <row r="59" spans="2:35" s="267" customFormat="1" ht="13.7" customHeight="1" x14ac:dyDescent="0.2">
      <c r="B59" s="266"/>
      <c r="C59" s="266" t="s">
        <v>535</v>
      </c>
      <c r="D59" s="266"/>
      <c r="E59" s="266"/>
      <c r="F59" s="266"/>
      <c r="G59" s="266"/>
      <c r="H59" s="266"/>
      <c r="I59" s="266"/>
      <c r="J59" s="266"/>
      <c r="K59" s="266"/>
      <c r="L59" s="266"/>
      <c r="M59" s="266"/>
      <c r="N59" s="266"/>
      <c r="O59" s="1057" t="s">
        <v>519</v>
      </c>
      <c r="P59" s="1057"/>
      <c r="Q59" s="1057"/>
      <c r="R59" s="1057"/>
      <c r="S59" s="266"/>
      <c r="T59" s="266"/>
      <c r="U59" s="266"/>
      <c r="V59" s="266"/>
      <c r="W59" s="266"/>
      <c r="X59" s="266"/>
      <c r="Y59" s="266"/>
      <c r="Z59" s="266"/>
      <c r="AA59" s="266"/>
      <c r="AB59" s="266"/>
      <c r="AC59" s="266"/>
      <c r="AD59" s="266"/>
      <c r="AE59" s="266"/>
      <c r="AF59" s="266"/>
      <c r="AG59" s="266"/>
      <c r="AH59" s="266"/>
      <c r="AI59" s="266"/>
    </row>
  </sheetData>
  <sheetProtection algorithmName="SHA-512" hashValue="NrilGBlFLRS0KaFl3+dPz5VJTI7A3TzME5B0KVn80qRQeZesKss8xzRwo1YFVJ2+KhQQa0Fuawfg0bOxtYEq/Q==" saltValue="AnQrGhvs45+juAO0na8Ltg==" spinCount="100000" sheet="1" selectLockedCells="1"/>
  <mergeCells count="82">
    <mergeCell ref="B18:AB18"/>
    <mergeCell ref="AC18:AI18"/>
    <mergeCell ref="B19:AB19"/>
    <mergeCell ref="AC19:AI19"/>
    <mergeCell ref="B16:N16"/>
    <mergeCell ref="O16:U16"/>
    <mergeCell ref="V16:AB16"/>
    <mergeCell ref="AC16:AI16"/>
    <mergeCell ref="AC17:AI17"/>
    <mergeCell ref="V17:AB17"/>
    <mergeCell ref="O17:U17"/>
    <mergeCell ref="B17:N17"/>
    <mergeCell ref="B15:N15"/>
    <mergeCell ref="O15:U15"/>
    <mergeCell ref="V15:AB15"/>
    <mergeCell ref="AC15:AI15"/>
    <mergeCell ref="B13:N13"/>
    <mergeCell ref="O13:U13"/>
    <mergeCell ref="V13:AB13"/>
    <mergeCell ref="AC13:AI13"/>
    <mergeCell ref="B14:N14"/>
    <mergeCell ref="O14:U14"/>
    <mergeCell ref="V14:AB14"/>
    <mergeCell ref="AC14:AI14"/>
    <mergeCell ref="B11:N11"/>
    <mergeCell ref="O11:U11"/>
    <mergeCell ref="V11:AB11"/>
    <mergeCell ref="AC11:AI11"/>
    <mergeCell ref="B12:N12"/>
    <mergeCell ref="O12:U12"/>
    <mergeCell ref="V12:AB12"/>
    <mergeCell ref="AC12:AI12"/>
    <mergeCell ref="B9:N9"/>
    <mergeCell ref="O9:U9"/>
    <mergeCell ref="V9:AB9"/>
    <mergeCell ref="AC9:AI9"/>
    <mergeCell ref="B10:N10"/>
    <mergeCell ref="O10:U10"/>
    <mergeCell ref="V10:AB10"/>
    <mergeCell ref="AC10:AI10"/>
    <mergeCell ref="I27:L27"/>
    <mergeCell ref="O59:R59"/>
    <mergeCell ref="B41:N41"/>
    <mergeCell ref="B40:N40"/>
    <mergeCell ref="B39:N39"/>
    <mergeCell ref="B44:N44"/>
    <mergeCell ref="B43:N43"/>
    <mergeCell ref="B42:N42"/>
    <mergeCell ref="O44:U44"/>
    <mergeCell ref="O42:U42"/>
    <mergeCell ref="O40:U40"/>
    <mergeCell ref="O38:U38"/>
    <mergeCell ref="AC47:AI47"/>
    <mergeCell ref="AC48:AI48"/>
    <mergeCell ref="B47:AB47"/>
    <mergeCell ref="B48:AB48"/>
    <mergeCell ref="B45:N45"/>
    <mergeCell ref="B46:N46"/>
    <mergeCell ref="O46:U46"/>
    <mergeCell ref="V46:AB46"/>
    <mergeCell ref="AC46:AI46"/>
    <mergeCell ref="O45:U45"/>
    <mergeCell ref="V45:AB45"/>
    <mergeCell ref="AC45:AI45"/>
    <mergeCell ref="V44:AB44"/>
    <mergeCell ref="AC44:AI44"/>
    <mergeCell ref="V42:AB42"/>
    <mergeCell ref="AC42:AI42"/>
    <mergeCell ref="O43:U43"/>
    <mergeCell ref="V43:AB43"/>
    <mergeCell ref="AC43:AI43"/>
    <mergeCell ref="V40:AB40"/>
    <mergeCell ref="AC40:AI40"/>
    <mergeCell ref="O41:U41"/>
    <mergeCell ref="V41:AB41"/>
    <mergeCell ref="AC41:AI41"/>
    <mergeCell ref="V38:AB38"/>
    <mergeCell ref="AC38:AI38"/>
    <mergeCell ref="B38:N38"/>
    <mergeCell ref="O39:U39"/>
    <mergeCell ref="V39:AB39"/>
    <mergeCell ref="AC39:AI39"/>
  </mergeCells>
  <hyperlinks>
    <hyperlink ref="I27:L27" r:id="rId1" display="HERE" xr:uid="{D51A704A-46CB-4042-AF6B-8BA734B2F653}"/>
    <hyperlink ref="O59:R59" r:id="rId2" display="HERE" xr:uid="{9E982BC3-AF3C-40DE-BA10-B2358115ACA5}"/>
  </hyperlinks>
  <pageMargins left="0.7" right="0.7" top="0.75" bottom="0.75" header="0.3" footer="0.3"/>
  <pageSetup orientation="portrait" horizontalDpi="1200" verticalDpi="1200"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9D2F-6BC9-47C7-A794-1BF62E1B8DFF}">
  <sheetPr>
    <pageSetUpPr fitToPage="1"/>
  </sheetPr>
  <dimension ref="A1:S167"/>
  <sheetViews>
    <sheetView zoomScale="140" zoomScaleNormal="140" workbookViewId="0">
      <selection activeCell="D7" sqref="D7:H7"/>
    </sheetView>
  </sheetViews>
  <sheetFormatPr defaultColWidth="9.140625" defaultRowHeight="15" x14ac:dyDescent="0.25"/>
  <cols>
    <col min="1" max="1" width="1.7109375" customWidth="1"/>
    <col min="2" max="10" width="4.85546875" customWidth="1"/>
    <col min="11" max="11" width="6" customWidth="1"/>
    <col min="12" max="16" width="4.85546875" customWidth="1"/>
    <col min="17" max="17" width="6" bestFit="1" customWidth="1"/>
    <col min="18" max="19" width="4.85546875" customWidth="1"/>
  </cols>
  <sheetData>
    <row r="1" spans="2:19" s="43" customFormat="1" ht="23.25" x14ac:dyDescent="0.35">
      <c r="B1" s="1059" t="s">
        <v>154</v>
      </c>
      <c r="C1" s="1060"/>
      <c r="D1" s="1060"/>
      <c r="E1" s="1060"/>
      <c r="F1" s="1060"/>
      <c r="G1" s="1060"/>
      <c r="H1" s="1060"/>
      <c r="I1" s="1060"/>
      <c r="J1" s="1060"/>
      <c r="K1" s="1060"/>
      <c r="L1" s="1060"/>
      <c r="M1" s="1060"/>
      <c r="N1" s="1060"/>
      <c r="O1" s="1060"/>
      <c r="P1" s="1060"/>
      <c r="Q1" s="1060"/>
      <c r="R1" s="1060"/>
      <c r="S1" s="1061"/>
    </row>
    <row r="2" spans="2:19" s="44" customFormat="1" ht="20.25" x14ac:dyDescent="0.3">
      <c r="B2" s="1062" t="s">
        <v>155</v>
      </c>
      <c r="C2" s="1063"/>
      <c r="D2" s="1063"/>
      <c r="E2" s="1063"/>
      <c r="F2" s="1063"/>
      <c r="G2" s="1063"/>
      <c r="H2" s="1063"/>
      <c r="I2" s="1063"/>
      <c r="J2" s="1063"/>
      <c r="K2" s="1063"/>
      <c r="L2" s="1063"/>
      <c r="M2" s="1063"/>
      <c r="N2" s="1063"/>
      <c r="O2" s="1063"/>
      <c r="P2" s="1063"/>
      <c r="Q2" s="1063"/>
      <c r="R2" s="1063"/>
      <c r="S2" s="1064"/>
    </row>
    <row r="3" spans="2:19" x14ac:dyDescent="0.25">
      <c r="B3" s="1065" t="s">
        <v>156</v>
      </c>
      <c r="C3" s="1065"/>
      <c r="D3" s="1065"/>
      <c r="E3" s="1065"/>
      <c r="F3" s="1065"/>
      <c r="G3" s="1065"/>
      <c r="H3" s="1065"/>
      <c r="I3" s="1065"/>
      <c r="J3" s="1065"/>
      <c r="K3" s="1065"/>
      <c r="L3" s="1065"/>
      <c r="M3" s="1065"/>
      <c r="N3" s="1065"/>
      <c r="O3" s="1065"/>
      <c r="P3" s="1065"/>
      <c r="Q3" s="1065"/>
      <c r="R3" s="1065"/>
      <c r="S3" s="1065"/>
    </row>
    <row r="4" spans="2:19" s="45" customFormat="1" ht="15" customHeight="1" x14ac:dyDescent="0.25">
      <c r="B4" s="1066" t="s">
        <v>157</v>
      </c>
      <c r="C4" s="1067"/>
      <c r="D4" s="1067"/>
      <c r="E4" s="1067"/>
      <c r="F4" s="1067"/>
      <c r="G4" s="1067"/>
      <c r="H4" s="1067"/>
      <c r="I4" s="1067"/>
      <c r="J4" s="1067"/>
      <c r="K4" s="1067"/>
      <c r="L4" s="1067"/>
      <c r="M4" s="1067"/>
      <c r="N4" s="1067"/>
      <c r="O4" s="1067"/>
      <c r="P4" s="1067"/>
      <c r="Q4" s="1067"/>
      <c r="R4" s="1067"/>
      <c r="S4" s="1068"/>
    </row>
    <row r="5" spans="2:19" ht="18.75" customHeight="1" x14ac:dyDescent="0.25">
      <c r="B5" s="1069" t="s">
        <v>78</v>
      </c>
      <c r="C5" s="1070"/>
      <c r="D5" s="1071" t="e">
        <f>IF(ISBLANK(Reservation!#REF!),"",Reservation!#REF!)</f>
        <v>#REF!</v>
      </c>
      <c r="E5" s="1071"/>
      <c r="F5" s="1071"/>
      <c r="G5" s="1071"/>
      <c r="H5" s="1071"/>
      <c r="I5" s="1071"/>
      <c r="J5" s="1072" t="s">
        <v>6</v>
      </c>
      <c r="K5" s="1072"/>
      <c r="L5" s="1073" t="e">
        <f>IF(ISBLANK(Reservation!#REF!),"",Reservation!#REF!)</f>
        <v>#REF!</v>
      </c>
      <c r="M5" s="1073"/>
      <c r="N5" s="1073"/>
      <c r="O5" s="1073"/>
      <c r="P5" s="1073"/>
      <c r="Q5" s="1073"/>
      <c r="R5" s="1073"/>
      <c r="S5" s="1074"/>
    </row>
    <row r="6" spans="2:19" ht="18.75" customHeight="1" x14ac:dyDescent="0.25">
      <c r="B6" s="1079" t="s">
        <v>79</v>
      </c>
      <c r="C6" s="1080"/>
      <c r="D6" s="1071" t="str">
        <f>IF(ISBLANK(Reservation!F9),"",Reservation!F9)</f>
        <v/>
      </c>
      <c r="E6" s="1071"/>
      <c r="F6" s="1071"/>
      <c r="G6" s="1071"/>
      <c r="H6" s="1071"/>
      <c r="I6" s="1071"/>
      <c r="J6" s="847" t="s">
        <v>80</v>
      </c>
      <c r="K6" s="847"/>
      <c r="L6" s="864" t="str">
        <f>IF(ISBLANK(Reservation!X9),"",Reservation!X9)</f>
        <v/>
      </c>
      <c r="M6" s="864"/>
      <c r="N6" s="864"/>
      <c r="O6" s="46" t="s">
        <v>81</v>
      </c>
      <c r="P6" s="1081" t="s">
        <v>5</v>
      </c>
      <c r="Q6" s="1081"/>
      <c r="R6" s="864" t="str">
        <f>IF(ISBLANK(Reservation!AI9),"",Reservation!AI9)</f>
        <v/>
      </c>
      <c r="S6" s="1082"/>
    </row>
    <row r="7" spans="2:19" ht="18.75" customHeight="1" x14ac:dyDescent="0.25">
      <c r="B7" s="1069" t="s">
        <v>158</v>
      </c>
      <c r="C7" s="1070"/>
      <c r="D7" s="1075"/>
      <c r="E7" s="1075"/>
      <c r="F7" s="1075"/>
      <c r="G7" s="1075"/>
      <c r="H7" s="1075"/>
      <c r="I7" s="864" t="s">
        <v>159</v>
      </c>
      <c r="J7" s="864"/>
      <c r="K7" s="1076"/>
      <c r="L7" s="1076"/>
      <c r="M7" s="1076"/>
      <c r="N7" s="1076"/>
      <c r="O7" s="1077" t="s">
        <v>160</v>
      </c>
      <c r="P7" s="1077"/>
      <c r="Q7" s="1076"/>
      <c r="R7" s="1076"/>
      <c r="S7" s="1078"/>
    </row>
    <row r="8" spans="2:19" ht="18.75" customHeight="1" x14ac:dyDescent="0.25">
      <c r="B8" s="1104" t="s">
        <v>161</v>
      </c>
      <c r="C8" s="847"/>
      <c r="D8" s="847"/>
      <c r="E8" s="847"/>
      <c r="F8" s="1075" t="str">
        <f>IF(ISBLANK(Reservation!F23),"",Reservation!F23)</f>
        <v/>
      </c>
      <c r="G8" s="1075"/>
      <c r="H8" s="1075"/>
      <c r="I8" s="1075"/>
      <c r="J8" s="1075"/>
      <c r="K8" s="847" t="s">
        <v>162</v>
      </c>
      <c r="L8" s="847"/>
      <c r="M8" s="847"/>
      <c r="N8" s="847"/>
      <c r="O8" s="1075"/>
      <c r="P8" s="1075"/>
      <c r="Q8" s="1075"/>
      <c r="R8" s="1075"/>
      <c r="S8" s="1105"/>
    </row>
    <row r="9" spans="2:19" s="48" customFormat="1" ht="13.5" customHeight="1" x14ac:dyDescent="0.2">
      <c r="B9" s="1106" t="s">
        <v>163</v>
      </c>
      <c r="C9" s="1107"/>
      <c r="D9" s="1107"/>
      <c r="E9" s="1107"/>
      <c r="F9" s="1107"/>
      <c r="G9" s="1107"/>
      <c r="H9" s="1107"/>
      <c r="I9" s="1107"/>
      <c r="J9" s="1107"/>
      <c r="K9" s="47"/>
      <c r="L9" s="1108" t="s">
        <v>164</v>
      </c>
      <c r="M9" s="1108"/>
      <c r="N9" s="1108"/>
      <c r="O9" s="1108"/>
      <c r="P9" s="1108"/>
      <c r="Q9" s="1108"/>
      <c r="R9" s="1108"/>
      <c r="S9" s="1109"/>
    </row>
    <row r="10" spans="2:19" s="48" customFormat="1" ht="15" customHeight="1" x14ac:dyDescent="0.25">
      <c r="B10" s="1083" t="s">
        <v>165</v>
      </c>
      <c r="C10" s="1084"/>
      <c r="D10" s="1084"/>
      <c r="E10" s="1084"/>
      <c r="F10" s="1084"/>
      <c r="G10" s="1084"/>
      <c r="H10" s="1084"/>
      <c r="I10" s="1084"/>
      <c r="J10" s="1084"/>
      <c r="K10" s="1084"/>
      <c r="L10" s="1084"/>
      <c r="M10" s="1084"/>
      <c r="N10" s="1084"/>
      <c r="O10" s="1084"/>
      <c r="P10" s="1084"/>
      <c r="Q10" s="1084"/>
      <c r="R10" s="1084"/>
      <c r="S10" s="1085"/>
    </row>
    <row r="11" spans="2:19" s="48" customFormat="1" ht="30" customHeight="1" x14ac:dyDescent="0.2">
      <c r="B11" s="1086" t="s">
        <v>166</v>
      </c>
      <c r="C11" s="1087"/>
      <c r="D11" s="1087"/>
      <c r="E11" s="1088"/>
      <c r="F11" s="1089" t="s">
        <v>167</v>
      </c>
      <c r="G11" s="1090"/>
      <c r="H11" s="1090"/>
      <c r="I11" s="1090"/>
      <c r="J11" s="1090"/>
      <c r="K11" s="1091"/>
      <c r="L11" s="49" t="s">
        <v>168</v>
      </c>
      <c r="M11" s="49" t="s">
        <v>169</v>
      </c>
      <c r="N11" s="1092" t="s">
        <v>170</v>
      </c>
      <c r="O11" s="1093"/>
      <c r="P11" s="1093"/>
      <c r="Q11" s="1093"/>
      <c r="R11" s="1093"/>
      <c r="S11" s="1094"/>
    </row>
    <row r="12" spans="2:19" s="48" customFormat="1" ht="15" customHeight="1" x14ac:dyDescent="0.2">
      <c r="B12" s="1095" t="s">
        <v>171</v>
      </c>
      <c r="C12" s="1096"/>
      <c r="D12" s="1096"/>
      <c r="E12" s="1097"/>
      <c r="F12" s="1098" t="s">
        <v>172</v>
      </c>
      <c r="G12" s="1099"/>
      <c r="H12" s="1099"/>
      <c r="I12" s="1099"/>
      <c r="J12" s="1099"/>
      <c r="K12" s="1100"/>
      <c r="L12" s="50"/>
      <c r="M12" s="50"/>
      <c r="N12" s="1101" t="s">
        <v>173</v>
      </c>
      <c r="O12" s="1102"/>
      <c r="P12" s="1102"/>
      <c r="Q12" s="1102"/>
      <c r="R12" s="1102"/>
      <c r="S12" s="1103"/>
    </row>
    <row r="13" spans="2:19" s="48" customFormat="1" ht="15" customHeight="1" x14ac:dyDescent="0.2">
      <c r="B13" s="1110" t="s">
        <v>174</v>
      </c>
      <c r="C13" s="1111"/>
      <c r="D13" s="1111"/>
      <c r="E13" s="1112"/>
      <c r="F13" s="1113" t="s">
        <v>175</v>
      </c>
      <c r="G13" s="1114"/>
      <c r="H13" s="1114"/>
      <c r="I13" s="1114"/>
      <c r="J13" s="1114"/>
      <c r="K13" s="1115"/>
      <c r="L13" s="51"/>
      <c r="M13" s="51"/>
      <c r="N13" s="1116" t="s">
        <v>176</v>
      </c>
      <c r="O13" s="1117"/>
      <c r="P13" s="1117"/>
      <c r="Q13" s="1117"/>
      <c r="R13" s="1117"/>
      <c r="S13" s="1118"/>
    </row>
    <row r="14" spans="2:19" s="45" customFormat="1" ht="15" customHeight="1" x14ac:dyDescent="0.25">
      <c r="B14" s="1095" t="s">
        <v>177</v>
      </c>
      <c r="C14" s="1096"/>
      <c r="D14" s="1096"/>
      <c r="E14" s="1097"/>
      <c r="F14" s="1120" t="s">
        <v>178</v>
      </c>
      <c r="G14" s="1121"/>
      <c r="H14" s="1121"/>
      <c r="I14" s="1121"/>
      <c r="J14" s="1121"/>
      <c r="K14" s="1122"/>
      <c r="L14" s="50"/>
      <c r="M14" s="50"/>
      <c r="N14" s="1116" t="s">
        <v>179</v>
      </c>
      <c r="O14" s="1117"/>
      <c r="P14" s="1117"/>
      <c r="Q14" s="1117"/>
      <c r="R14" s="1117"/>
      <c r="S14" s="1118"/>
    </row>
    <row r="15" spans="2:19" s="45" customFormat="1" ht="15" customHeight="1" x14ac:dyDescent="0.25">
      <c r="B15" s="1119"/>
      <c r="C15" s="1007"/>
      <c r="D15" s="1007"/>
      <c r="E15" s="1008"/>
      <c r="F15" s="1123" t="s">
        <v>180</v>
      </c>
      <c r="G15" s="936"/>
      <c r="H15" s="936"/>
      <c r="I15" s="936"/>
      <c r="J15" s="936"/>
      <c r="K15" s="1124"/>
      <c r="L15" s="52"/>
      <c r="M15" s="52"/>
      <c r="N15" s="1125" t="s">
        <v>181</v>
      </c>
      <c r="O15" s="1126"/>
      <c r="P15" s="1126"/>
      <c r="Q15" s="1126"/>
      <c r="R15" s="1126"/>
      <c r="S15" s="1127"/>
    </row>
    <row r="16" spans="2:19" s="45" customFormat="1" ht="15" customHeight="1" x14ac:dyDescent="0.25">
      <c r="B16" s="1119"/>
      <c r="C16" s="1007"/>
      <c r="D16" s="1007"/>
      <c r="E16" s="1008"/>
      <c r="F16" s="1128" t="s">
        <v>182</v>
      </c>
      <c r="G16" s="1129"/>
      <c r="H16" s="1129"/>
      <c r="I16" s="1129"/>
      <c r="J16" s="1129"/>
      <c r="K16" s="1130"/>
      <c r="L16" s="52"/>
      <c r="M16" s="52"/>
      <c r="N16" s="1131" t="s">
        <v>183</v>
      </c>
      <c r="O16" s="1132"/>
      <c r="P16" s="1132"/>
      <c r="Q16" s="1132"/>
      <c r="R16" s="1132"/>
      <c r="S16" s="1133"/>
    </row>
    <row r="17" spans="2:19" s="45" customFormat="1" ht="15" customHeight="1" x14ac:dyDescent="0.25">
      <c r="B17" s="1134" t="s">
        <v>184</v>
      </c>
      <c r="C17" s="1135"/>
      <c r="D17" s="1135"/>
      <c r="E17" s="1136"/>
      <c r="F17" s="1113" t="s">
        <v>185</v>
      </c>
      <c r="G17" s="1114"/>
      <c r="H17" s="1114"/>
      <c r="I17" s="1114"/>
      <c r="J17" s="1114"/>
      <c r="K17" s="1115"/>
      <c r="L17" s="51"/>
      <c r="M17" s="51"/>
      <c r="N17" s="1116" t="s">
        <v>186</v>
      </c>
      <c r="O17" s="1117"/>
      <c r="P17" s="1117"/>
      <c r="Q17" s="1117"/>
      <c r="R17" s="1117"/>
      <c r="S17" s="1118"/>
    </row>
    <row r="18" spans="2:19" s="45" customFormat="1" ht="15" customHeight="1" x14ac:dyDescent="0.25">
      <c r="B18" s="53" t="s">
        <v>187</v>
      </c>
      <c r="C18" s="54"/>
      <c r="D18" s="54"/>
      <c r="E18" s="54"/>
      <c r="F18" s="54"/>
      <c r="G18" s="54"/>
      <c r="H18" s="54"/>
      <c r="I18" s="54"/>
      <c r="J18" s="54"/>
      <c r="K18" s="54"/>
      <c r="L18" s="54"/>
      <c r="M18" s="54"/>
      <c r="N18" s="1137" t="s">
        <v>188</v>
      </c>
      <c r="O18" s="1138"/>
      <c r="P18" s="1138"/>
      <c r="Q18" s="1138"/>
      <c r="R18" s="1138"/>
      <c r="S18" s="1139"/>
    </row>
    <row r="19" spans="2:19" ht="15" customHeight="1" x14ac:dyDescent="0.25">
      <c r="B19" s="1095" t="s">
        <v>189</v>
      </c>
      <c r="C19" s="1096"/>
      <c r="D19" s="1096"/>
      <c r="E19" s="1097"/>
      <c r="F19" s="1098" t="s">
        <v>190</v>
      </c>
      <c r="G19" s="1099"/>
      <c r="H19" s="1099"/>
      <c r="I19" s="1099"/>
      <c r="J19" s="1099"/>
      <c r="K19" s="1100"/>
      <c r="L19" s="50"/>
      <c r="M19" s="50"/>
      <c r="N19" s="1137" t="s">
        <v>191</v>
      </c>
      <c r="O19" s="1138"/>
      <c r="P19" s="1138"/>
      <c r="Q19" s="1138"/>
      <c r="R19" s="1138"/>
      <c r="S19" s="1139"/>
    </row>
    <row r="20" spans="2:19" ht="15" customHeight="1" x14ac:dyDescent="0.25">
      <c r="B20" s="1119"/>
      <c r="C20" s="1007"/>
      <c r="D20" s="1007"/>
      <c r="E20" s="1008"/>
      <c r="F20" s="1140" t="s">
        <v>192</v>
      </c>
      <c r="G20" s="1141"/>
      <c r="H20" s="1141"/>
      <c r="I20" s="1141"/>
      <c r="J20" s="1141"/>
      <c r="K20" s="1142"/>
      <c r="L20" s="52"/>
      <c r="M20" s="52"/>
      <c r="N20" s="1125" t="s">
        <v>193</v>
      </c>
      <c r="O20" s="1126"/>
      <c r="P20" s="1126"/>
      <c r="Q20" s="1126"/>
      <c r="R20" s="1126"/>
      <c r="S20" s="1127"/>
    </row>
    <row r="21" spans="2:19" ht="15" customHeight="1" x14ac:dyDescent="0.25">
      <c r="B21" s="1110" t="s">
        <v>194</v>
      </c>
      <c r="C21" s="1111"/>
      <c r="D21" s="1111"/>
      <c r="E21" s="1112"/>
      <c r="F21" s="1145" t="s">
        <v>195</v>
      </c>
      <c r="G21" s="1146"/>
      <c r="H21" s="1146"/>
      <c r="I21" s="1146"/>
      <c r="J21" s="1146"/>
      <c r="K21" s="1147"/>
      <c r="L21" s="51"/>
      <c r="M21" s="51"/>
      <c r="N21" s="1101" t="s">
        <v>196</v>
      </c>
      <c r="O21" s="1102"/>
      <c r="P21" s="1102"/>
      <c r="Q21" s="1102"/>
      <c r="R21" s="1102"/>
      <c r="S21" s="1103"/>
    </row>
    <row r="22" spans="2:19" ht="15" customHeight="1" x14ac:dyDescent="0.25">
      <c r="B22" s="1156" t="s">
        <v>197</v>
      </c>
      <c r="C22" s="1036"/>
      <c r="D22" s="1036"/>
      <c r="E22" s="1037"/>
      <c r="F22" s="1098" t="s">
        <v>198</v>
      </c>
      <c r="G22" s="1099"/>
      <c r="H22" s="1099"/>
      <c r="I22" s="1099"/>
      <c r="J22" s="1099"/>
      <c r="K22" s="1100"/>
      <c r="L22" s="50"/>
      <c r="M22" s="50"/>
      <c r="N22" s="1116" t="s">
        <v>186</v>
      </c>
      <c r="O22" s="1117"/>
      <c r="P22" s="1117"/>
      <c r="Q22" s="1117"/>
      <c r="R22" s="1117"/>
      <c r="S22" s="1118"/>
    </row>
    <row r="23" spans="2:19" ht="15" customHeight="1" x14ac:dyDescent="0.25">
      <c r="B23" s="1157"/>
      <c r="C23" s="984"/>
      <c r="D23" s="984"/>
      <c r="E23" s="1038"/>
      <c r="F23" s="1161" t="s">
        <v>199</v>
      </c>
      <c r="G23" s="1162"/>
      <c r="H23" s="1162"/>
      <c r="I23" s="1162"/>
      <c r="J23" s="1162"/>
      <c r="K23" s="1163"/>
      <c r="L23" s="52"/>
      <c r="M23" s="52"/>
      <c r="N23" s="1137" t="s">
        <v>200</v>
      </c>
      <c r="O23" s="1138"/>
      <c r="P23" s="1138"/>
      <c r="Q23" s="1138"/>
      <c r="R23" s="1138"/>
      <c r="S23" s="1139"/>
    </row>
    <row r="24" spans="2:19" ht="15" customHeight="1" x14ac:dyDescent="0.25">
      <c r="B24" s="1157"/>
      <c r="C24" s="984"/>
      <c r="D24" s="984"/>
      <c r="E24" s="1038"/>
      <c r="F24" s="1140" t="s">
        <v>201</v>
      </c>
      <c r="G24" s="1141"/>
      <c r="H24" s="1141"/>
      <c r="I24" s="1141"/>
      <c r="J24" s="1141"/>
      <c r="K24" s="1142"/>
      <c r="L24" s="1143"/>
      <c r="M24" s="1143"/>
      <c r="N24" s="1137" t="s">
        <v>202</v>
      </c>
      <c r="O24" s="1138"/>
      <c r="P24" s="1138"/>
      <c r="Q24" s="1138"/>
      <c r="R24" s="1138"/>
      <c r="S24" s="1139"/>
    </row>
    <row r="25" spans="2:19" ht="15" customHeight="1" x14ac:dyDescent="0.25">
      <c r="B25" s="1157"/>
      <c r="C25" s="984"/>
      <c r="D25" s="984"/>
      <c r="E25" s="1038"/>
      <c r="F25" s="1140"/>
      <c r="G25" s="1141"/>
      <c r="H25" s="1141"/>
      <c r="I25" s="1141"/>
      <c r="J25" s="1141"/>
      <c r="K25" s="1142"/>
      <c r="L25" s="1143"/>
      <c r="M25" s="1143"/>
      <c r="N25" s="1144" t="s">
        <v>193</v>
      </c>
      <c r="O25" s="1108"/>
      <c r="P25" s="1108"/>
      <c r="Q25" s="1108"/>
      <c r="R25" s="1108"/>
      <c r="S25" s="1109"/>
    </row>
    <row r="26" spans="2:19" ht="15" customHeight="1" x14ac:dyDescent="0.25">
      <c r="B26" s="1158"/>
      <c r="C26" s="1159"/>
      <c r="D26" s="1159"/>
      <c r="E26" s="1160"/>
      <c r="F26" s="1145" t="s">
        <v>203</v>
      </c>
      <c r="G26" s="1146"/>
      <c r="H26" s="1146"/>
      <c r="I26" s="1146"/>
      <c r="J26" s="1146"/>
      <c r="K26" s="1147"/>
      <c r="L26" s="51"/>
      <c r="M26" s="51"/>
      <c r="N26" s="1148" t="s">
        <v>204</v>
      </c>
      <c r="O26" s="1149"/>
      <c r="P26" s="1149"/>
      <c r="Q26" s="1149"/>
      <c r="R26" s="1149"/>
      <c r="S26" s="1150"/>
    </row>
    <row r="27" spans="2:19" ht="15" customHeight="1" x14ac:dyDescent="0.25">
      <c r="B27" s="1151" t="s">
        <v>205</v>
      </c>
      <c r="C27" s="1152"/>
      <c r="D27" s="1152"/>
      <c r="E27" s="1152"/>
      <c r="F27" s="1152"/>
      <c r="G27" s="1152"/>
      <c r="H27" s="1152"/>
      <c r="I27" s="1153"/>
      <c r="J27" s="1154" t="s">
        <v>206</v>
      </c>
      <c r="K27" s="1154"/>
      <c r="L27" s="1154"/>
      <c r="M27" s="1154"/>
      <c r="N27" s="1154"/>
      <c r="O27" s="1154"/>
      <c r="P27" s="1154"/>
      <c r="Q27" s="1154"/>
      <c r="R27" s="1154"/>
      <c r="S27" s="1155"/>
    </row>
    <row r="28" spans="2:19" ht="15" customHeight="1" x14ac:dyDescent="0.25">
      <c r="B28" s="1151" t="s">
        <v>207</v>
      </c>
      <c r="C28" s="1152"/>
      <c r="D28" s="1152"/>
      <c r="E28" s="1152"/>
      <c r="F28" s="1152"/>
      <c r="G28" s="1152"/>
      <c r="H28" s="1152"/>
      <c r="I28" s="1152"/>
      <c r="J28" s="1152"/>
      <c r="K28" s="1153"/>
      <c r="L28" s="1169" t="s">
        <v>208</v>
      </c>
      <c r="M28" s="1170"/>
      <c r="N28" s="1169" t="s">
        <v>209</v>
      </c>
      <c r="O28" s="1170"/>
      <c r="P28" s="1169" t="s">
        <v>210</v>
      </c>
      <c r="Q28" s="1171"/>
      <c r="R28" s="1171"/>
      <c r="S28" s="1170"/>
    </row>
    <row r="29" spans="2:19" ht="15" customHeight="1" x14ac:dyDescent="0.25">
      <c r="B29" s="1172" t="s">
        <v>211</v>
      </c>
      <c r="C29" s="1173"/>
      <c r="D29" s="1173"/>
      <c r="E29" s="1173"/>
      <c r="F29" s="1173"/>
      <c r="G29" s="1173"/>
      <c r="H29" s="1173"/>
      <c r="I29" s="1173"/>
      <c r="J29" s="1173"/>
      <c r="K29" s="1173"/>
      <c r="L29" s="1173"/>
      <c r="M29" s="1173"/>
      <c r="N29" s="1173"/>
      <c r="O29" s="1173"/>
      <c r="P29" s="1173"/>
      <c r="Q29" s="1173"/>
      <c r="R29" s="1173"/>
      <c r="S29" s="1174"/>
    </row>
    <row r="30" spans="2:19" ht="15" customHeight="1" x14ac:dyDescent="0.25">
      <c r="B30" s="1175"/>
      <c r="C30" s="1176"/>
      <c r="D30" s="1176"/>
      <c r="E30" s="1176"/>
      <c r="F30" s="1176"/>
      <c r="G30" s="1176"/>
      <c r="H30" s="1176"/>
      <c r="I30" s="1176"/>
      <c r="J30" s="1176"/>
      <c r="K30" s="1176"/>
      <c r="L30" s="1176"/>
      <c r="M30" s="1176"/>
      <c r="N30" s="1176"/>
      <c r="O30" s="1176"/>
      <c r="P30" s="1176"/>
      <c r="Q30" s="1176"/>
      <c r="R30" s="1176"/>
      <c r="S30" s="1177"/>
    </row>
    <row r="31" spans="2:19" ht="18.75" customHeight="1" x14ac:dyDescent="0.25">
      <c r="B31" s="1178"/>
      <c r="C31" s="1179"/>
      <c r="D31" s="1179"/>
      <c r="E31" s="1179"/>
      <c r="F31" s="1179"/>
      <c r="G31" s="1179"/>
      <c r="H31" s="1179"/>
      <c r="I31" s="1179"/>
      <c r="J31" s="1179"/>
      <c r="K31" s="1179"/>
      <c r="L31" s="1179"/>
      <c r="M31" s="1179"/>
      <c r="N31" s="1179"/>
      <c r="O31" s="1179"/>
      <c r="P31" s="1179"/>
      <c r="Q31" s="1179"/>
      <c r="R31" s="1179"/>
      <c r="S31" s="1180"/>
    </row>
    <row r="32" spans="2:19" ht="18.75" customHeight="1" x14ac:dyDescent="0.25">
      <c r="B32" s="1181"/>
      <c r="C32" s="1182"/>
      <c r="D32" s="1182"/>
      <c r="E32" s="1182"/>
      <c r="F32" s="1182"/>
      <c r="G32" s="1182"/>
      <c r="H32" s="1182"/>
      <c r="I32" s="1182"/>
      <c r="J32" s="1182"/>
      <c r="K32" s="1182"/>
      <c r="L32" s="1182"/>
      <c r="M32" s="1182"/>
      <c r="N32" s="1182"/>
      <c r="O32" s="1182"/>
      <c r="P32" s="1182"/>
      <c r="Q32" s="1182"/>
      <c r="R32" s="1182"/>
      <c r="S32" s="1183"/>
    </row>
    <row r="33" spans="2:19" s="45" customFormat="1" ht="15" customHeight="1" x14ac:dyDescent="0.25">
      <c r="B33" s="1066" t="s">
        <v>212</v>
      </c>
      <c r="C33" s="1067"/>
      <c r="D33" s="1067"/>
      <c r="E33" s="1067"/>
      <c r="F33" s="1067"/>
      <c r="G33" s="1067"/>
      <c r="H33" s="1067"/>
      <c r="I33" s="1067"/>
      <c r="J33" s="1067"/>
      <c r="K33" s="1067"/>
      <c r="L33" s="1067"/>
      <c r="M33" s="1067"/>
      <c r="N33" s="1067"/>
      <c r="O33" s="1067"/>
      <c r="P33" s="1067"/>
      <c r="Q33" s="1067"/>
      <c r="R33" s="1067"/>
      <c r="S33" s="1068"/>
    </row>
    <row r="34" spans="2:19" ht="20.25" customHeight="1" x14ac:dyDescent="0.25">
      <c r="B34" s="1120" t="s">
        <v>213</v>
      </c>
      <c r="C34" s="1121"/>
      <c r="D34" s="1121"/>
      <c r="E34" s="1121"/>
      <c r="F34" s="1121"/>
      <c r="G34" s="1121"/>
      <c r="H34" s="1121"/>
      <c r="I34" s="1121"/>
      <c r="J34" s="1164"/>
      <c r="K34" s="1165"/>
      <c r="L34" s="55" t="s">
        <v>214</v>
      </c>
      <c r="M34" s="56" t="s">
        <v>215</v>
      </c>
      <c r="N34" s="56" t="s">
        <v>216</v>
      </c>
      <c r="O34" s="56" t="s">
        <v>215</v>
      </c>
      <c r="P34" s="56" t="s">
        <v>217</v>
      </c>
      <c r="Q34" s="56" t="s">
        <v>215</v>
      </c>
      <c r="R34" s="56" t="s">
        <v>218</v>
      </c>
      <c r="S34" s="57" t="s">
        <v>215</v>
      </c>
    </row>
    <row r="35" spans="2:19" x14ac:dyDescent="0.25">
      <c r="B35" s="1123" t="s">
        <v>219</v>
      </c>
      <c r="C35" s="936"/>
      <c r="D35" s="936"/>
      <c r="E35" s="936"/>
      <c r="F35" s="936"/>
      <c r="G35" s="936"/>
      <c r="H35" s="936"/>
      <c r="I35" s="936"/>
      <c r="J35" s="936"/>
      <c r="K35" s="1124"/>
      <c r="L35" s="58"/>
      <c r="M35" s="59"/>
      <c r="N35" s="58"/>
      <c r="O35" s="59"/>
      <c r="P35" s="58"/>
      <c r="Q35" s="59"/>
      <c r="R35" s="58"/>
      <c r="S35" s="59"/>
    </row>
    <row r="36" spans="2:19" x14ac:dyDescent="0.25">
      <c r="B36" s="1166" t="s">
        <v>220</v>
      </c>
      <c r="C36" s="1167"/>
      <c r="D36" s="1167"/>
      <c r="E36" s="1167"/>
      <c r="F36" s="1167"/>
      <c r="G36" s="1167"/>
      <c r="H36" s="1167"/>
      <c r="I36" s="1167"/>
      <c r="J36" s="1167"/>
      <c r="K36" s="1168"/>
      <c r="L36" s="60"/>
      <c r="M36" s="61"/>
      <c r="N36" s="60"/>
      <c r="O36" s="62"/>
      <c r="P36" s="60"/>
      <c r="Q36" s="61"/>
      <c r="R36" s="60"/>
      <c r="S36" s="63"/>
    </row>
    <row r="37" spans="2:19" x14ac:dyDescent="0.25">
      <c r="B37" s="1123" t="s">
        <v>221</v>
      </c>
      <c r="C37" s="936"/>
      <c r="D37" s="936"/>
      <c r="E37" s="936"/>
      <c r="F37" s="936"/>
      <c r="G37" s="936"/>
      <c r="H37" s="936"/>
      <c r="I37" s="936"/>
      <c r="J37" s="936"/>
      <c r="K37" s="1124"/>
      <c r="L37" s="60"/>
      <c r="M37" s="64"/>
      <c r="N37" s="60"/>
      <c r="O37" s="65"/>
      <c r="P37" s="60"/>
      <c r="Q37" s="64"/>
      <c r="R37" s="60"/>
      <c r="S37" s="66"/>
    </row>
    <row r="38" spans="2:19" x14ac:dyDescent="0.25">
      <c r="B38" s="1123" t="s">
        <v>222</v>
      </c>
      <c r="C38" s="936"/>
      <c r="D38" s="936"/>
      <c r="E38" s="936"/>
      <c r="F38" s="936"/>
      <c r="G38" s="936"/>
      <c r="H38" s="936"/>
      <c r="I38" s="936"/>
      <c r="J38" s="936"/>
      <c r="K38" s="1124"/>
      <c r="L38" s="60"/>
      <c r="M38" s="64"/>
      <c r="N38" s="60"/>
      <c r="O38" s="65"/>
      <c r="P38" s="60"/>
      <c r="Q38" s="64"/>
      <c r="R38" s="60"/>
      <c r="S38" s="66"/>
    </row>
    <row r="39" spans="2:19" x14ac:dyDescent="0.25">
      <c r="B39" s="1123" t="s">
        <v>223</v>
      </c>
      <c r="C39" s="936"/>
      <c r="D39" s="936"/>
      <c r="E39" s="936"/>
      <c r="F39" s="936"/>
      <c r="G39" s="936"/>
      <c r="H39" s="936"/>
      <c r="I39" s="936"/>
      <c r="J39" s="936"/>
      <c r="K39" s="1124"/>
      <c r="L39" s="60"/>
      <c r="M39" s="64"/>
      <c r="N39" s="60"/>
      <c r="O39" s="65"/>
      <c r="P39" s="60"/>
      <c r="Q39" s="64"/>
      <c r="R39" s="60"/>
      <c r="S39" s="66"/>
    </row>
    <row r="40" spans="2:19" x14ac:dyDescent="0.25">
      <c r="B40" s="1113" t="s">
        <v>224</v>
      </c>
      <c r="C40" s="1114"/>
      <c r="D40" s="1114"/>
      <c r="E40" s="1114"/>
      <c r="F40" s="1114"/>
      <c r="G40" s="1114"/>
      <c r="H40" s="1114"/>
      <c r="I40" s="1114"/>
      <c r="J40" s="1114"/>
      <c r="K40" s="1115"/>
      <c r="L40" s="67"/>
      <c r="M40" s="68"/>
      <c r="N40" s="67"/>
      <c r="O40" s="69"/>
      <c r="P40" s="67"/>
      <c r="Q40" s="68"/>
      <c r="R40" s="67"/>
      <c r="S40" s="70"/>
    </row>
    <row r="41" spans="2:19" x14ac:dyDescent="0.25">
      <c r="B41" s="1190"/>
      <c r="C41" s="1191"/>
      <c r="D41" s="1191"/>
      <c r="E41" s="1191"/>
      <c r="F41" s="1191"/>
      <c r="G41" s="1191"/>
      <c r="H41" s="1191"/>
      <c r="I41" s="1191"/>
      <c r="J41" s="1191"/>
      <c r="K41" s="1191"/>
      <c r="L41" s="1191"/>
      <c r="M41" s="1191"/>
      <c r="N41" s="1191"/>
      <c r="O41" s="1191"/>
      <c r="P41" s="1191"/>
      <c r="Q41" s="1191"/>
      <c r="R41" s="1191"/>
      <c r="S41" s="1192"/>
    </row>
    <row r="42" spans="2:19" ht="15.75" thickBot="1" x14ac:dyDescent="0.3">
      <c r="B42" s="1193"/>
      <c r="C42" s="1194"/>
      <c r="D42" s="1194"/>
      <c r="E42" s="1194"/>
      <c r="F42" s="1194"/>
      <c r="G42" s="1194"/>
      <c r="H42" s="1194"/>
      <c r="I42" s="1194"/>
      <c r="J42" s="1194"/>
      <c r="K42" s="1194"/>
      <c r="L42" s="1194"/>
      <c r="M42" s="1194"/>
      <c r="N42" s="1194"/>
      <c r="O42" s="1194"/>
      <c r="P42" s="1194"/>
      <c r="Q42" s="1194"/>
      <c r="R42" s="1194"/>
      <c r="S42" s="1195"/>
    </row>
    <row r="43" spans="2:19" ht="15.75" customHeight="1" x14ac:dyDescent="0.25">
      <c r="B43" s="1196" t="s">
        <v>225</v>
      </c>
      <c r="C43" s="1197"/>
      <c r="D43" s="1197"/>
      <c r="E43" s="1197"/>
      <c r="F43" s="1197"/>
      <c r="G43" s="1197"/>
      <c r="H43" s="1197"/>
      <c r="I43" s="1197"/>
      <c r="J43" s="1197"/>
      <c r="K43" s="1197"/>
      <c r="L43" s="1197"/>
      <c r="M43" s="1197"/>
      <c r="N43" s="1197"/>
      <c r="O43" s="1197"/>
      <c r="P43" s="1197"/>
      <c r="Q43" s="1197"/>
      <c r="R43" s="1197"/>
      <c r="S43" s="1198"/>
    </row>
    <row r="44" spans="2:19" ht="15.75" customHeight="1" x14ac:dyDescent="0.25">
      <c r="B44" s="1184" t="s">
        <v>226</v>
      </c>
      <c r="C44" s="1185"/>
      <c r="D44" s="1185"/>
      <c r="E44" s="1185"/>
      <c r="F44" s="1185"/>
      <c r="G44" s="1185"/>
      <c r="H44" s="1185"/>
      <c r="I44" s="1185"/>
      <c r="J44" s="1185"/>
      <c r="K44" s="1185"/>
      <c r="L44" s="1185"/>
      <c r="M44" s="1185"/>
      <c r="N44" s="1185"/>
      <c r="O44" s="1185"/>
      <c r="P44" s="1185"/>
      <c r="Q44" s="1185"/>
      <c r="R44" s="1186" t="s">
        <v>227</v>
      </c>
      <c r="S44" s="1187"/>
    </row>
    <row r="45" spans="2:19" s="43" customFormat="1" ht="23.25" x14ac:dyDescent="0.35">
      <c r="B45" s="1059" t="str">
        <f>B1</f>
        <v>Energy Efficiency Program</v>
      </c>
      <c r="C45" s="1060"/>
      <c r="D45" s="1060"/>
      <c r="E45" s="1060"/>
      <c r="F45" s="1060"/>
      <c r="G45" s="1060"/>
      <c r="H45" s="1060"/>
      <c r="I45" s="1060"/>
      <c r="J45" s="1060"/>
      <c r="K45" s="1060"/>
      <c r="L45" s="1060"/>
      <c r="M45" s="1060"/>
      <c r="N45" s="1060"/>
      <c r="O45" s="1060"/>
      <c r="P45" s="1060"/>
      <c r="Q45" s="1060"/>
      <c r="R45" s="1060"/>
      <c r="S45" s="1061"/>
    </row>
    <row r="46" spans="2:19" s="44" customFormat="1" ht="20.25" x14ac:dyDescent="0.3">
      <c r="B46" s="1062" t="str">
        <f>B2</f>
        <v>Energy Audit Diagnostic Test Form</v>
      </c>
      <c r="C46" s="1063"/>
      <c r="D46" s="1063"/>
      <c r="E46" s="1063"/>
      <c r="F46" s="1063"/>
      <c r="G46" s="1063"/>
      <c r="H46" s="1063"/>
      <c r="I46" s="1063"/>
      <c r="J46" s="1063"/>
      <c r="K46" s="1063"/>
      <c r="L46" s="1063"/>
      <c r="M46" s="1063"/>
      <c r="N46" s="1063"/>
      <c r="O46" s="1063"/>
      <c r="P46" s="1063"/>
      <c r="Q46" s="1063"/>
      <c r="R46" s="1063"/>
      <c r="S46" s="1064"/>
    </row>
    <row r="47" spans="2:19" ht="15" customHeight="1" x14ac:dyDescent="0.25">
      <c r="B47" s="71"/>
      <c r="C47" s="72" t="s">
        <v>228</v>
      </c>
      <c r="D47" s="1188" t="e">
        <f>IF($D$5="","",$D$5)</f>
        <v>#REF!</v>
      </c>
      <c r="E47" s="1188"/>
      <c r="F47" s="1188"/>
      <c r="G47" s="1188"/>
      <c r="H47" s="73"/>
      <c r="I47" s="74"/>
      <c r="J47" s="75" t="s">
        <v>229</v>
      </c>
      <c r="K47" s="1188" t="s">
        <v>352</v>
      </c>
      <c r="L47" s="1188"/>
      <c r="M47" s="1188"/>
      <c r="N47" s="1188"/>
      <c r="O47" s="1188"/>
      <c r="P47" s="1188"/>
      <c r="Q47" s="1188"/>
      <c r="R47" s="1188"/>
      <c r="S47" s="1189"/>
    </row>
    <row r="48" spans="2:19" s="45" customFormat="1" ht="15" customHeight="1" x14ac:dyDescent="0.25">
      <c r="B48" s="1066" t="s">
        <v>230</v>
      </c>
      <c r="C48" s="1067"/>
      <c r="D48" s="1067"/>
      <c r="E48" s="1067"/>
      <c r="F48" s="1067"/>
      <c r="G48" s="1067"/>
      <c r="H48" s="1067"/>
      <c r="I48" s="1067"/>
      <c r="J48" s="1067"/>
      <c r="K48" s="1067"/>
      <c r="L48" s="1067"/>
      <c r="M48" s="1067"/>
      <c r="N48" s="1067"/>
      <c r="O48" s="1067"/>
      <c r="P48" s="1067"/>
      <c r="Q48" s="1067"/>
      <c r="R48" s="1067"/>
      <c r="S48" s="1068"/>
    </row>
    <row r="49" spans="1:19" s="45" customFormat="1" ht="15" customHeight="1" x14ac:dyDescent="0.25">
      <c r="B49" s="1209" t="s">
        <v>231</v>
      </c>
      <c r="C49" s="1210"/>
      <c r="D49" s="1210"/>
      <c r="E49" s="1210"/>
      <c r="F49" s="1210"/>
      <c r="G49" s="1210"/>
      <c r="H49" s="1210"/>
      <c r="I49" s="1210"/>
      <c r="J49" s="1210"/>
      <c r="K49" s="1210"/>
      <c r="L49" s="1210"/>
      <c r="M49" s="1210"/>
      <c r="N49" s="1210"/>
      <c r="O49" s="1210"/>
      <c r="P49" s="1210"/>
      <c r="Q49" s="1210"/>
      <c r="R49" s="1210"/>
      <c r="S49" s="1211"/>
    </row>
    <row r="50" spans="1:19" x14ac:dyDescent="0.25">
      <c r="B50" s="1212"/>
      <c r="C50" s="1213"/>
      <c r="D50" s="1213"/>
      <c r="E50" s="1214"/>
      <c r="F50" s="1215" t="s">
        <v>232</v>
      </c>
      <c r="G50" s="1216"/>
      <c r="H50" s="1215" t="s">
        <v>233</v>
      </c>
      <c r="I50" s="1217"/>
      <c r="J50" s="1217"/>
      <c r="K50" s="1217"/>
      <c r="L50" s="1217"/>
      <c r="M50" s="1216"/>
      <c r="N50" s="1215" t="s">
        <v>234</v>
      </c>
      <c r="O50" s="1217"/>
      <c r="P50" s="1217"/>
      <c r="Q50" s="1217"/>
      <c r="R50" s="1217"/>
      <c r="S50" s="1216"/>
    </row>
    <row r="51" spans="1:19" s="24" customFormat="1" x14ac:dyDescent="0.25">
      <c r="A51" s="172"/>
      <c r="B51" s="1199"/>
      <c r="C51" s="1201" t="s">
        <v>235</v>
      </c>
      <c r="D51" s="1202"/>
      <c r="E51" s="1205" t="s">
        <v>236</v>
      </c>
      <c r="F51" s="1207" t="s">
        <v>237</v>
      </c>
      <c r="G51" s="1208"/>
      <c r="H51" s="76" t="s">
        <v>238</v>
      </c>
      <c r="I51" s="77" t="s">
        <v>239</v>
      </c>
      <c r="J51" s="849" t="s">
        <v>240</v>
      </c>
      <c r="K51" s="849"/>
      <c r="L51" s="77" t="s">
        <v>241</v>
      </c>
      <c r="M51" s="78"/>
      <c r="N51" s="76" t="s">
        <v>238</v>
      </c>
      <c r="O51" s="77" t="s">
        <v>239</v>
      </c>
      <c r="P51" s="849" t="s">
        <v>240</v>
      </c>
      <c r="Q51" s="849"/>
      <c r="R51" s="77" t="s">
        <v>241</v>
      </c>
      <c r="S51" s="78"/>
    </row>
    <row r="52" spans="1:19" s="24" customFormat="1" x14ac:dyDescent="0.25">
      <c r="A52" s="172"/>
      <c r="B52" s="1200"/>
      <c r="C52" s="1203"/>
      <c r="D52" s="1204"/>
      <c r="E52" s="1206"/>
      <c r="F52" s="76" t="s">
        <v>242</v>
      </c>
      <c r="G52" s="79" t="s">
        <v>243</v>
      </c>
      <c r="H52" s="76" t="s">
        <v>244</v>
      </c>
      <c r="I52" s="77" t="s">
        <v>244</v>
      </c>
      <c r="J52" s="77" t="s">
        <v>245</v>
      </c>
      <c r="K52" s="77" t="s">
        <v>244</v>
      </c>
      <c r="L52" s="80" t="s">
        <v>246</v>
      </c>
      <c r="M52" s="79" t="s">
        <v>247</v>
      </c>
      <c r="N52" s="76" t="s">
        <v>244</v>
      </c>
      <c r="O52" s="77" t="s">
        <v>244</v>
      </c>
      <c r="P52" s="77" t="s">
        <v>245</v>
      </c>
      <c r="Q52" s="77" t="s">
        <v>244</v>
      </c>
      <c r="R52" s="80" t="s">
        <v>246</v>
      </c>
      <c r="S52" s="79" t="s">
        <v>247</v>
      </c>
    </row>
    <row r="53" spans="1:19" x14ac:dyDescent="0.25">
      <c r="B53" s="1229" t="s">
        <v>248</v>
      </c>
      <c r="C53" s="1230"/>
      <c r="D53" s="81"/>
      <c r="E53" s="81"/>
      <c r="F53" s="82"/>
      <c r="G53" s="83"/>
      <c r="H53" s="84"/>
      <c r="I53" s="85"/>
      <c r="J53" s="86" t="str">
        <f>IFERROR(IF(I53&gt;20.9,9999,IF(OR(H53="",I53=""),"",(20.9/(20.9-I53)*H53))),9999)</f>
        <v/>
      </c>
      <c r="K53" s="87"/>
      <c r="L53" s="88"/>
      <c r="M53" s="89"/>
      <c r="N53" s="84"/>
      <c r="O53" s="85"/>
      <c r="P53" s="86" t="str">
        <f>IFERROR(IF(O53&gt;20.9,9999,IF(OR(N53="",O53=""),"",(20.9/(20.9-O53)*N53))),9999)</f>
        <v/>
      </c>
      <c r="Q53" s="87"/>
      <c r="R53" s="88"/>
      <c r="S53" s="89"/>
    </row>
    <row r="54" spans="1:19" x14ac:dyDescent="0.25">
      <c r="B54" s="1116" t="s">
        <v>249</v>
      </c>
      <c r="C54" s="1118"/>
      <c r="D54" s="81"/>
      <c r="E54" s="81"/>
      <c r="F54" s="82"/>
      <c r="G54" s="83"/>
      <c r="H54" s="84"/>
      <c r="I54" s="85"/>
      <c r="J54" s="86" t="str">
        <f>IFERROR(IF(I54&gt;20.9,9999,IF(OR(H54="",I54=""),"",(20.9/(20.9-I54)*H54))),9999)</f>
        <v/>
      </c>
      <c r="K54" s="87"/>
      <c r="L54" s="88"/>
      <c r="M54" s="89"/>
      <c r="N54" s="84"/>
      <c r="O54" s="85"/>
      <c r="P54" s="86" t="str">
        <f>IFERROR(IF(O54&gt;20.9,9999,IF(OR(N54="",O54=""),"",(20.9/(20.9-O54)*N54))),9999)</f>
        <v/>
      </c>
      <c r="Q54" s="87"/>
      <c r="R54" s="88"/>
      <c r="S54" s="89"/>
    </row>
    <row r="55" spans="1:19" x14ac:dyDescent="0.25">
      <c r="B55" s="1116" t="s">
        <v>71</v>
      </c>
      <c r="C55" s="1118"/>
      <c r="D55" s="81"/>
      <c r="E55" s="81"/>
      <c r="F55" s="82"/>
      <c r="G55" s="83"/>
      <c r="H55" s="84"/>
      <c r="I55" s="85"/>
      <c r="J55" s="86" t="str">
        <f>IFERROR(IF(I55&gt;20.9,9999,IF(OR(H55="",I55=""),"",(20.9/(20.9-I55)*H55))),9999)</f>
        <v/>
      </c>
      <c r="K55" s="87"/>
      <c r="L55" s="88"/>
      <c r="M55" s="89"/>
      <c r="N55" s="84"/>
      <c r="O55" s="85"/>
      <c r="P55" s="86" t="str">
        <f>IFERROR(IF(O55&gt;20.9,9999,IF(OR(N55="",O55=""),"",(20.9/(20.9-O55)*N55))),9999)</f>
        <v/>
      </c>
      <c r="Q55" s="87"/>
      <c r="R55" s="88"/>
      <c r="S55" s="89"/>
    </row>
    <row r="56" spans="1:19" x14ac:dyDescent="0.25">
      <c r="B56" s="1116" t="s">
        <v>71</v>
      </c>
      <c r="C56" s="1118"/>
      <c r="D56" s="90"/>
      <c r="E56" s="81"/>
      <c r="F56" s="91"/>
      <c r="G56" s="83"/>
      <c r="H56" s="84"/>
      <c r="I56" s="85"/>
      <c r="J56" s="86" t="str">
        <f>IFERROR(IF(I56&gt;20.9,9999,IF(OR(H56="",I56=""),"",(20.9/(20.9-I56)*H56))),9999)</f>
        <v/>
      </c>
      <c r="K56" s="87"/>
      <c r="L56" s="88"/>
      <c r="M56" s="89"/>
      <c r="N56" s="84"/>
      <c r="O56" s="85"/>
      <c r="P56" s="86" t="str">
        <f>IFERROR(IF(O56&gt;20.9,9999,IF(OR(N56="",O56=""),"",(20.9/(20.9-O56)*N56))),9999)</f>
        <v/>
      </c>
      <c r="Q56" s="87"/>
      <c r="R56" s="88"/>
      <c r="S56" s="89"/>
    </row>
    <row r="57" spans="1:19" x14ac:dyDescent="0.25">
      <c r="B57" s="1231" t="s">
        <v>250</v>
      </c>
      <c r="C57" s="1232"/>
      <c r="D57" s="1190"/>
      <c r="E57" s="1191"/>
      <c r="F57" s="1191"/>
      <c r="G57" s="1192"/>
      <c r="H57" s="92"/>
      <c r="I57" s="1190"/>
      <c r="J57" s="1191"/>
      <c r="K57" s="1192"/>
      <c r="L57" s="93"/>
      <c r="M57" s="94"/>
      <c r="N57" s="92"/>
      <c r="O57" s="1190"/>
      <c r="P57" s="1191"/>
      <c r="Q57" s="1192"/>
      <c r="R57" s="93"/>
      <c r="S57" s="94"/>
    </row>
    <row r="58" spans="1:19" s="45" customFormat="1" ht="15" customHeight="1" x14ac:dyDescent="0.25">
      <c r="B58" s="1209" t="s">
        <v>251</v>
      </c>
      <c r="C58" s="1210"/>
      <c r="D58" s="1210"/>
      <c r="E58" s="1210"/>
      <c r="F58" s="1210"/>
      <c r="G58" s="1210"/>
      <c r="H58" s="1210"/>
      <c r="I58" s="1210"/>
      <c r="J58" s="1210"/>
      <c r="K58" s="1210"/>
      <c r="L58" s="1210"/>
      <c r="M58" s="1210"/>
      <c r="N58" s="1210"/>
      <c r="O58" s="1210"/>
      <c r="P58" s="1210"/>
      <c r="Q58" s="1210"/>
      <c r="R58" s="1210"/>
      <c r="S58" s="1211"/>
    </row>
    <row r="59" spans="1:19" ht="13.5" customHeight="1" x14ac:dyDescent="0.25">
      <c r="B59" s="1218" t="s">
        <v>252</v>
      </c>
      <c r="C59" s="924"/>
      <c r="D59" s="924"/>
      <c r="E59" s="924"/>
      <c r="F59" s="924"/>
      <c r="G59" s="924"/>
      <c r="H59" s="924"/>
      <c r="I59" s="924"/>
      <c r="J59" s="924"/>
      <c r="K59" s="924"/>
      <c r="L59" s="924"/>
      <c r="M59" s="924"/>
      <c r="N59" s="924"/>
      <c r="O59" s="924"/>
      <c r="P59" s="924"/>
      <c r="Q59" s="924"/>
      <c r="R59" s="924"/>
      <c r="S59" s="1219"/>
    </row>
    <row r="60" spans="1:19" ht="17.25" customHeight="1" x14ac:dyDescent="0.25">
      <c r="B60" s="1220"/>
      <c r="C60" s="1221"/>
      <c r="D60" s="1221"/>
      <c r="E60" s="1221"/>
      <c r="F60" s="1221"/>
      <c r="G60" s="1221"/>
      <c r="H60" s="1221"/>
      <c r="I60" s="1221"/>
      <c r="J60" s="1221"/>
      <c r="K60" s="1221"/>
      <c r="L60" s="1221"/>
      <c r="M60" s="1221"/>
      <c r="N60" s="1221"/>
      <c r="O60" s="1221"/>
      <c r="P60" s="1221"/>
      <c r="Q60" s="1221"/>
      <c r="R60" s="1221"/>
      <c r="S60" s="1222"/>
    </row>
    <row r="61" spans="1:19" ht="17.25" customHeight="1" x14ac:dyDescent="0.25">
      <c r="B61" s="1220"/>
      <c r="C61" s="1221"/>
      <c r="D61" s="1221"/>
      <c r="E61" s="1221"/>
      <c r="F61" s="1221"/>
      <c r="G61" s="1221"/>
      <c r="H61" s="1221"/>
      <c r="I61" s="1221"/>
      <c r="J61" s="1221"/>
      <c r="K61" s="1221"/>
      <c r="L61" s="1221"/>
      <c r="M61" s="1221"/>
      <c r="N61" s="1221"/>
      <c r="O61" s="1221"/>
      <c r="P61" s="1221"/>
      <c r="Q61" s="1221"/>
      <c r="R61" s="1221"/>
      <c r="S61" s="1222"/>
    </row>
    <row r="62" spans="1:19" ht="17.25" customHeight="1" x14ac:dyDescent="0.25">
      <c r="B62" s="1223"/>
      <c r="C62" s="1224"/>
      <c r="D62" s="1224"/>
      <c r="E62" s="1224"/>
      <c r="F62" s="1224"/>
      <c r="G62" s="1224"/>
      <c r="H62" s="1224"/>
      <c r="I62" s="1224"/>
      <c r="J62" s="1224"/>
      <c r="K62" s="1224"/>
      <c r="L62" s="1224"/>
      <c r="M62" s="1224"/>
      <c r="N62" s="1224"/>
      <c r="O62" s="1224"/>
      <c r="P62" s="1224"/>
      <c r="Q62" s="1224"/>
      <c r="R62" s="1224"/>
      <c r="S62" s="1225"/>
    </row>
    <row r="63" spans="1:19" ht="15" customHeight="1" x14ac:dyDescent="0.25">
      <c r="B63" s="1226" t="s">
        <v>253</v>
      </c>
      <c r="C63" s="1227"/>
      <c r="D63" s="1227"/>
      <c r="E63" s="1227"/>
      <c r="F63" s="1227"/>
      <c r="G63" s="1227"/>
      <c r="H63" s="1227"/>
      <c r="I63" s="1227"/>
      <c r="J63" s="1227"/>
      <c r="K63" s="1227"/>
      <c r="L63" s="1227"/>
      <c r="M63" s="1227"/>
      <c r="N63" s="1227"/>
      <c r="O63" s="1227"/>
      <c r="P63" s="1227"/>
      <c r="Q63" s="1227"/>
      <c r="R63" s="1227"/>
      <c r="S63" s="1228"/>
    </row>
    <row r="64" spans="1:19" ht="13.5" customHeight="1" x14ac:dyDescent="0.25">
      <c r="B64" s="1116" t="s">
        <v>254</v>
      </c>
      <c r="C64" s="1117"/>
      <c r="D64" s="1117"/>
      <c r="E64" s="1117"/>
      <c r="F64" s="1117"/>
      <c r="G64" s="1117"/>
      <c r="H64" s="1117"/>
      <c r="I64" s="1117"/>
      <c r="J64" s="1117"/>
      <c r="K64" s="1117"/>
      <c r="L64" s="1117"/>
      <c r="M64" s="1117"/>
      <c r="N64" s="1117"/>
      <c r="O64" s="1117"/>
      <c r="P64" s="1117"/>
      <c r="Q64" s="1117"/>
      <c r="R64" s="1117"/>
      <c r="S64" s="1118"/>
    </row>
    <row r="65" spans="2:19" ht="13.5" customHeight="1" x14ac:dyDescent="0.25">
      <c r="B65" s="1116" t="s">
        <v>255</v>
      </c>
      <c r="C65" s="1117"/>
      <c r="D65" s="1117"/>
      <c r="E65" s="1117"/>
      <c r="F65" s="1117"/>
      <c r="G65" s="1117"/>
      <c r="H65" s="1117"/>
      <c r="I65" s="1117"/>
      <c r="J65" s="1117"/>
      <c r="K65" s="1117"/>
      <c r="L65" s="1117"/>
      <c r="M65" s="1117"/>
      <c r="N65" s="1117"/>
      <c r="O65" s="1117"/>
      <c r="P65" s="1117"/>
      <c r="Q65" s="1117"/>
      <c r="R65" s="1117"/>
      <c r="S65" s="1118"/>
    </row>
    <row r="66" spans="2:19" ht="19.5" customHeight="1" x14ac:dyDescent="0.25">
      <c r="B66" s="1233" t="s">
        <v>256</v>
      </c>
      <c r="C66" s="627"/>
      <c r="D66" s="627"/>
      <c r="E66" s="627"/>
      <c r="F66" s="627"/>
      <c r="G66" s="627"/>
      <c r="H66" s="627"/>
      <c r="I66" s="627"/>
      <c r="J66" s="627"/>
      <c r="K66" s="627"/>
      <c r="L66" s="627"/>
      <c r="M66" s="627"/>
      <c r="N66" s="627"/>
      <c r="O66" s="627"/>
      <c r="P66" s="627"/>
      <c r="Q66" s="627"/>
      <c r="R66" s="627"/>
      <c r="S66" s="1234"/>
    </row>
    <row r="67" spans="2:19" ht="13.5" customHeight="1" x14ac:dyDescent="0.25">
      <c r="B67" s="1030" t="s">
        <v>257</v>
      </c>
      <c r="C67" s="845"/>
      <c r="D67" s="845"/>
      <c r="E67" s="845"/>
      <c r="F67" s="845"/>
      <c r="G67" s="845"/>
      <c r="H67" s="845"/>
      <c r="I67" s="845"/>
      <c r="J67" s="845"/>
      <c r="K67" s="845"/>
      <c r="L67" s="845"/>
      <c r="M67" s="845"/>
      <c r="N67" s="845"/>
      <c r="O67" s="845"/>
      <c r="P67" s="845"/>
      <c r="Q67" s="845"/>
      <c r="R67" s="845"/>
      <c r="S67" s="1235"/>
    </row>
    <row r="68" spans="2:19" ht="13.5" customHeight="1" x14ac:dyDescent="0.25">
      <c r="B68" s="1236" t="s">
        <v>258</v>
      </c>
      <c r="C68" s="1237"/>
      <c r="D68" s="1237"/>
      <c r="E68" s="1237"/>
      <c r="F68" s="1237"/>
      <c r="G68" s="1237"/>
      <c r="H68" s="1237"/>
      <c r="I68" s="1237"/>
      <c r="J68" s="1237"/>
      <c r="K68" s="1237"/>
      <c r="L68" s="1237"/>
      <c r="M68" s="1237"/>
      <c r="N68" s="1237"/>
      <c r="O68" s="1237"/>
      <c r="P68" s="1237"/>
      <c r="Q68" s="1237"/>
      <c r="R68" s="1237"/>
      <c r="S68" s="1238"/>
    </row>
    <row r="69" spans="2:19" ht="15" customHeight="1" x14ac:dyDescent="0.25">
      <c r="B69" s="1226" t="s">
        <v>259</v>
      </c>
      <c r="C69" s="1227"/>
      <c r="D69" s="1227"/>
      <c r="E69" s="1227"/>
      <c r="F69" s="1227"/>
      <c r="G69" s="1227"/>
      <c r="H69" s="1227"/>
      <c r="I69" s="1227"/>
      <c r="J69" s="1227"/>
      <c r="K69" s="1227"/>
      <c r="L69" s="1227"/>
      <c r="M69" s="1239" t="s">
        <v>260</v>
      </c>
      <c r="N69" s="1240"/>
      <c r="O69" s="1240"/>
      <c r="P69" s="1241"/>
      <c r="Q69" s="1156" t="s">
        <v>261</v>
      </c>
      <c r="R69" s="1036"/>
      <c r="S69" s="1037"/>
    </row>
    <row r="70" spans="2:19" ht="14.1" customHeight="1" x14ac:dyDescent="0.25">
      <c r="B70" s="1161" t="s">
        <v>262</v>
      </c>
      <c r="C70" s="1162"/>
      <c r="D70" s="1162"/>
      <c r="E70" s="1162"/>
      <c r="F70" s="1162"/>
      <c r="G70" s="1162"/>
      <c r="H70" s="1162"/>
      <c r="I70" s="1138" t="s">
        <v>263</v>
      </c>
      <c r="J70" s="1138"/>
      <c r="K70" s="1138"/>
      <c r="L70" s="1138"/>
      <c r="M70" s="1242" t="s">
        <v>264</v>
      </c>
      <c r="N70" s="981"/>
      <c r="O70" s="981"/>
      <c r="P70" s="1243"/>
      <c r="Q70" s="1157"/>
      <c r="R70" s="984"/>
      <c r="S70" s="1038"/>
    </row>
    <row r="71" spans="2:19" ht="14.1" customHeight="1" x14ac:dyDescent="0.25">
      <c r="B71" s="1123" t="s">
        <v>265</v>
      </c>
      <c r="C71" s="936"/>
      <c r="D71" s="936"/>
      <c r="E71" s="936"/>
      <c r="F71" s="936"/>
      <c r="G71" s="936"/>
      <c r="H71" s="936"/>
      <c r="I71" s="1117" t="s">
        <v>266</v>
      </c>
      <c r="J71" s="1117"/>
      <c r="K71" s="1117"/>
      <c r="L71" s="1117"/>
      <c r="M71" s="95">
        <v>0.44</v>
      </c>
      <c r="N71" s="849" t="s">
        <v>267</v>
      </c>
      <c r="O71" s="849"/>
      <c r="P71" s="1208"/>
      <c r="Q71" s="1244" t="s">
        <v>268</v>
      </c>
      <c r="R71" s="1245"/>
      <c r="S71" s="1082" t="s">
        <v>269</v>
      </c>
    </row>
    <row r="72" spans="2:19" ht="14.1" customHeight="1" x14ac:dyDescent="0.25">
      <c r="B72" s="1123" t="s">
        <v>270</v>
      </c>
      <c r="C72" s="936"/>
      <c r="D72" s="936"/>
      <c r="E72" s="936"/>
      <c r="F72" s="936"/>
      <c r="G72" s="936"/>
      <c r="H72" s="936"/>
      <c r="I72" s="1117" t="s">
        <v>266</v>
      </c>
      <c r="J72" s="1117"/>
      <c r="K72" s="1117"/>
      <c r="L72" s="1117"/>
      <c r="M72" s="95">
        <v>0.47</v>
      </c>
      <c r="N72" s="849" t="s">
        <v>271</v>
      </c>
      <c r="O72" s="849"/>
      <c r="P72" s="1208"/>
      <c r="Q72" s="1244"/>
      <c r="R72" s="1245"/>
      <c r="S72" s="1082"/>
    </row>
    <row r="73" spans="2:19" ht="14.1" customHeight="1" x14ac:dyDescent="0.25">
      <c r="B73" s="1123" t="s">
        <v>272</v>
      </c>
      <c r="C73" s="936"/>
      <c r="D73" s="936"/>
      <c r="E73" s="936"/>
      <c r="F73" s="936"/>
      <c r="G73" s="936"/>
      <c r="H73" s="936"/>
      <c r="I73" s="1117" t="s">
        <v>266</v>
      </c>
      <c r="J73" s="1117"/>
      <c r="K73" s="1117"/>
      <c r="L73" s="1117"/>
      <c r="M73" s="95">
        <v>0.48</v>
      </c>
      <c r="N73" s="849" t="s">
        <v>273</v>
      </c>
      <c r="O73" s="849"/>
      <c r="P73" s="1208"/>
      <c r="Q73" s="1207">
        <v>1</v>
      </c>
      <c r="R73" s="849"/>
      <c r="S73" s="96">
        <v>1</v>
      </c>
    </row>
    <row r="74" spans="2:19" ht="14.1" customHeight="1" x14ac:dyDescent="0.25">
      <c r="B74" s="1123" t="s">
        <v>274</v>
      </c>
      <c r="C74" s="936"/>
      <c r="D74" s="936"/>
      <c r="E74" s="936"/>
      <c r="F74" s="936"/>
      <c r="G74" s="936"/>
      <c r="H74" s="936"/>
      <c r="I74" s="1117" t="s">
        <v>266</v>
      </c>
      <c r="J74" s="1117"/>
      <c r="K74" s="1117"/>
      <c r="L74" s="1117"/>
      <c r="M74" s="95">
        <v>0.51</v>
      </c>
      <c r="N74" s="849" t="s">
        <v>275</v>
      </c>
      <c r="O74" s="849"/>
      <c r="P74" s="1208"/>
      <c r="Q74" s="1207">
        <v>1.5</v>
      </c>
      <c r="R74" s="849"/>
      <c r="S74" s="96">
        <v>1.18</v>
      </c>
    </row>
    <row r="75" spans="2:19" ht="14.1" customHeight="1" x14ac:dyDescent="0.25">
      <c r="B75" s="1123" t="s">
        <v>276</v>
      </c>
      <c r="C75" s="936"/>
      <c r="D75" s="936"/>
      <c r="E75" s="936"/>
      <c r="F75" s="936"/>
      <c r="G75" s="936"/>
      <c r="H75" s="936"/>
      <c r="I75" s="1117" t="s">
        <v>277</v>
      </c>
      <c r="J75" s="1117"/>
      <c r="K75" s="1117"/>
      <c r="L75" s="1117"/>
      <c r="M75" s="95">
        <v>0.51</v>
      </c>
      <c r="N75" s="849" t="s">
        <v>278</v>
      </c>
      <c r="O75" s="849"/>
      <c r="P75" s="1208"/>
      <c r="Q75" s="1207">
        <v>2</v>
      </c>
      <c r="R75" s="849"/>
      <c r="S75" s="96">
        <v>1.32</v>
      </c>
    </row>
    <row r="76" spans="2:19" ht="14.1" customHeight="1" x14ac:dyDescent="0.25">
      <c r="B76" s="1123" t="s">
        <v>279</v>
      </c>
      <c r="C76" s="936"/>
      <c r="D76" s="936"/>
      <c r="E76" s="936"/>
      <c r="F76" s="936"/>
      <c r="G76" s="936"/>
      <c r="H76" s="936"/>
      <c r="I76" s="1117" t="s">
        <v>266</v>
      </c>
      <c r="J76" s="1117"/>
      <c r="K76" s="1117"/>
      <c r="L76" s="1117"/>
      <c r="M76" s="95">
        <v>0.55000000000000004</v>
      </c>
      <c r="N76" s="849" t="s">
        <v>280</v>
      </c>
      <c r="O76" s="849"/>
      <c r="P76" s="1208"/>
      <c r="Q76" s="1207">
        <v>2.5</v>
      </c>
      <c r="R76" s="849"/>
      <c r="S76" s="96">
        <v>1.44</v>
      </c>
    </row>
    <row r="77" spans="2:19" ht="14.1" customHeight="1" x14ac:dyDescent="0.25">
      <c r="B77" s="1123" t="s">
        <v>281</v>
      </c>
      <c r="C77" s="936"/>
      <c r="D77" s="936"/>
      <c r="E77" s="936"/>
      <c r="F77" s="936"/>
      <c r="G77" s="936"/>
      <c r="H77" s="936"/>
      <c r="I77" s="1117" t="s">
        <v>277</v>
      </c>
      <c r="J77" s="1117"/>
      <c r="K77" s="1117"/>
      <c r="L77" s="1117"/>
      <c r="M77" s="95">
        <v>0.56000000000000005</v>
      </c>
      <c r="N77" s="849" t="s">
        <v>282</v>
      </c>
      <c r="O77" s="849"/>
      <c r="P77" s="1208"/>
      <c r="Q77" s="1246">
        <v>3</v>
      </c>
      <c r="R77" s="1247"/>
      <c r="S77" s="97">
        <v>1.55</v>
      </c>
    </row>
    <row r="78" spans="2:19" ht="14.1" customHeight="1" x14ac:dyDescent="0.25">
      <c r="B78" s="1123" t="s">
        <v>283</v>
      </c>
      <c r="C78" s="936"/>
      <c r="D78" s="936"/>
      <c r="E78" s="936"/>
      <c r="F78" s="936"/>
      <c r="G78" s="936"/>
      <c r="H78" s="936"/>
      <c r="I78" s="1117" t="s">
        <v>277</v>
      </c>
      <c r="J78" s="1117"/>
      <c r="K78" s="1117"/>
      <c r="L78" s="1117"/>
      <c r="M78" s="95">
        <v>0.56000000000000005</v>
      </c>
      <c r="N78" s="849" t="s">
        <v>284</v>
      </c>
      <c r="O78" s="849"/>
      <c r="P78" s="1208"/>
      <c r="Q78" s="1248"/>
      <c r="R78" s="1249"/>
      <c r="S78" s="1250"/>
    </row>
    <row r="79" spans="2:19" ht="14.1" customHeight="1" x14ac:dyDescent="0.25">
      <c r="B79" s="1123" t="s">
        <v>285</v>
      </c>
      <c r="C79" s="936"/>
      <c r="D79" s="936"/>
      <c r="E79" s="936"/>
      <c r="F79" s="936"/>
      <c r="G79" s="936"/>
      <c r="H79" s="936"/>
      <c r="I79" s="1117" t="s">
        <v>277</v>
      </c>
      <c r="J79" s="1117"/>
      <c r="K79" s="1117"/>
      <c r="L79" s="1117"/>
      <c r="M79" s="95">
        <v>0.56999999999999995</v>
      </c>
      <c r="N79" s="849" t="s">
        <v>286</v>
      </c>
      <c r="O79" s="849"/>
      <c r="P79" s="1208"/>
      <c r="Q79" s="1251"/>
      <c r="R79" s="851"/>
      <c r="S79" s="1252"/>
    </row>
    <row r="80" spans="2:19" ht="14.1" customHeight="1" x14ac:dyDescent="0.25">
      <c r="B80" s="1123" t="s">
        <v>287</v>
      </c>
      <c r="C80" s="936"/>
      <c r="D80" s="936"/>
      <c r="E80" s="936"/>
      <c r="F80" s="936"/>
      <c r="G80" s="936"/>
      <c r="H80" s="936"/>
      <c r="I80" s="1117" t="s">
        <v>288</v>
      </c>
      <c r="J80" s="1117"/>
      <c r="K80" s="1117"/>
      <c r="L80" s="1117"/>
      <c r="M80" s="95">
        <v>0.56999999999999995</v>
      </c>
      <c r="N80" s="849" t="s">
        <v>289</v>
      </c>
      <c r="O80" s="849"/>
      <c r="P80" s="1208"/>
      <c r="Q80" s="1251"/>
      <c r="R80" s="851"/>
      <c r="S80" s="1252"/>
    </row>
    <row r="81" spans="2:19" ht="14.1" customHeight="1" x14ac:dyDescent="0.25">
      <c r="B81" s="1123" t="s">
        <v>290</v>
      </c>
      <c r="C81" s="936"/>
      <c r="D81" s="936"/>
      <c r="E81" s="936"/>
      <c r="F81" s="936"/>
      <c r="G81" s="936"/>
      <c r="H81" s="936"/>
      <c r="I81" s="1117" t="s">
        <v>266</v>
      </c>
      <c r="J81" s="1117"/>
      <c r="K81" s="1117"/>
      <c r="L81" s="1117"/>
      <c r="M81" s="95">
        <v>0.56999999999999995</v>
      </c>
      <c r="N81" s="849" t="s">
        <v>291</v>
      </c>
      <c r="O81" s="849"/>
      <c r="P81" s="1208"/>
      <c r="Q81" s="1251"/>
      <c r="R81" s="851"/>
      <c r="S81" s="1252"/>
    </row>
    <row r="82" spans="2:19" ht="14.1" customHeight="1" x14ac:dyDescent="0.25">
      <c r="B82" s="1123" t="s">
        <v>292</v>
      </c>
      <c r="C82" s="936"/>
      <c r="D82" s="936"/>
      <c r="E82" s="936"/>
      <c r="F82" s="936"/>
      <c r="G82" s="936"/>
      <c r="H82" s="936"/>
      <c r="I82" s="1117" t="s">
        <v>293</v>
      </c>
      <c r="J82" s="1117"/>
      <c r="K82" s="1117"/>
      <c r="L82" s="1117"/>
      <c r="M82" s="95">
        <v>0.57999999999999996</v>
      </c>
      <c r="N82" s="849" t="s">
        <v>294</v>
      </c>
      <c r="O82" s="849"/>
      <c r="P82" s="1208"/>
      <c r="Q82" s="1251"/>
      <c r="R82" s="851"/>
      <c r="S82" s="1252"/>
    </row>
    <row r="83" spans="2:19" ht="14.1" customHeight="1" x14ac:dyDescent="0.25">
      <c r="B83" s="1123" t="s">
        <v>295</v>
      </c>
      <c r="C83" s="936"/>
      <c r="D83" s="936"/>
      <c r="E83" s="936"/>
      <c r="F83" s="936"/>
      <c r="G83" s="936"/>
      <c r="H83" s="936"/>
      <c r="I83" s="1117" t="s">
        <v>296</v>
      </c>
      <c r="J83" s="1117"/>
      <c r="K83" s="1117"/>
      <c r="L83" s="1117"/>
      <c r="M83" s="95">
        <v>0.57999999999999996</v>
      </c>
      <c r="N83" s="849" t="s">
        <v>297</v>
      </c>
      <c r="O83" s="849"/>
      <c r="P83" s="1208"/>
      <c r="Q83" s="1251"/>
      <c r="R83" s="851"/>
      <c r="S83" s="1252"/>
    </row>
    <row r="84" spans="2:19" ht="14.1" customHeight="1" x14ac:dyDescent="0.25">
      <c r="B84" s="1113" t="s">
        <v>298</v>
      </c>
      <c r="C84" s="1114"/>
      <c r="D84" s="1114"/>
      <c r="E84" s="1114"/>
      <c r="F84" s="1114"/>
      <c r="G84" s="1114"/>
      <c r="H84" s="1114"/>
      <c r="I84" s="1065" t="s">
        <v>299</v>
      </c>
      <c r="J84" s="1065"/>
      <c r="K84" s="1065"/>
      <c r="L84" s="1065"/>
      <c r="M84" s="95">
        <v>0.57999999999999996</v>
      </c>
      <c r="N84" s="849" t="s">
        <v>300</v>
      </c>
      <c r="O84" s="849"/>
      <c r="P84" s="1208"/>
      <c r="Q84" s="1251"/>
      <c r="R84" s="851"/>
      <c r="S84" s="1252"/>
    </row>
    <row r="85" spans="2:19" ht="14.1" customHeight="1" x14ac:dyDescent="0.25">
      <c r="B85" s="1215"/>
      <c r="C85" s="1217"/>
      <c r="D85" s="1217"/>
      <c r="E85" s="1217"/>
      <c r="F85" s="1217"/>
      <c r="G85" s="1217"/>
      <c r="H85" s="1217"/>
      <c r="I85" s="1217"/>
      <c r="J85" s="1217"/>
      <c r="K85" s="1217"/>
      <c r="L85" s="1216"/>
      <c r="M85" s="95">
        <v>0.59</v>
      </c>
      <c r="N85" s="849" t="s">
        <v>301</v>
      </c>
      <c r="O85" s="849"/>
      <c r="P85" s="1208"/>
      <c r="Q85" s="1251"/>
      <c r="R85" s="851"/>
      <c r="S85" s="1252"/>
    </row>
    <row r="86" spans="2:19" ht="14.1" customHeight="1" x14ac:dyDescent="0.25">
      <c r="B86" s="1207"/>
      <c r="C86" s="849"/>
      <c r="D86" s="849"/>
      <c r="E86" s="849"/>
      <c r="F86" s="849"/>
      <c r="G86" s="849"/>
      <c r="H86" s="849"/>
      <c r="I86" s="849"/>
      <c r="J86" s="849"/>
      <c r="K86" s="849"/>
      <c r="L86" s="1208"/>
      <c r="M86" s="95">
        <v>0.6</v>
      </c>
      <c r="N86" s="849" t="s">
        <v>302</v>
      </c>
      <c r="O86" s="849"/>
      <c r="P86" s="1208"/>
      <c r="Q86" s="1251"/>
      <c r="R86" s="851"/>
      <c r="S86" s="1252"/>
    </row>
    <row r="87" spans="2:19" ht="14.1" customHeight="1" x14ac:dyDescent="0.25">
      <c r="B87" s="1246"/>
      <c r="C87" s="1247"/>
      <c r="D87" s="1247"/>
      <c r="E87" s="1247"/>
      <c r="F87" s="1247"/>
      <c r="G87" s="1247"/>
      <c r="H87" s="1247"/>
      <c r="I87" s="1247"/>
      <c r="J87" s="1247"/>
      <c r="K87" s="1247"/>
      <c r="L87" s="1256"/>
      <c r="M87" s="98">
        <v>0.6</v>
      </c>
      <c r="N87" s="1247" t="s">
        <v>303</v>
      </c>
      <c r="O87" s="1247"/>
      <c r="P87" s="1256"/>
      <c r="Q87" s="1253"/>
      <c r="R87" s="1254"/>
      <c r="S87" s="1255"/>
    </row>
    <row r="88" spans="2:19" ht="14.1" customHeight="1" x14ac:dyDescent="0.25">
      <c r="B88" s="1259"/>
      <c r="C88" s="1260"/>
      <c r="D88" s="1260"/>
      <c r="E88" s="1260"/>
      <c r="F88" s="1260"/>
      <c r="G88" s="1260"/>
      <c r="H88" s="1260"/>
      <c r="I88" s="1260"/>
      <c r="J88" s="1260"/>
      <c r="K88" s="1260"/>
      <c r="L88" s="1260"/>
      <c r="M88" s="1260"/>
      <c r="N88" s="1260"/>
      <c r="O88" s="1260"/>
      <c r="P88" s="1260"/>
      <c r="Q88" s="1260"/>
      <c r="R88" s="1260"/>
      <c r="S88" s="1261"/>
    </row>
    <row r="89" spans="2:19" ht="15.75" customHeight="1" thickBot="1" x14ac:dyDescent="0.3">
      <c r="B89" s="1193"/>
      <c r="C89" s="1194"/>
      <c r="D89" s="1194"/>
      <c r="E89" s="1194"/>
      <c r="F89" s="1194"/>
      <c r="G89" s="1194"/>
      <c r="H89" s="1194"/>
      <c r="I89" s="1194"/>
      <c r="J89" s="1194"/>
      <c r="K89" s="1194"/>
      <c r="L89" s="1194"/>
      <c r="M89" s="1194"/>
      <c r="N89" s="1194"/>
      <c r="O89" s="1194"/>
      <c r="P89" s="1194"/>
      <c r="Q89" s="1194"/>
      <c r="R89" s="1194"/>
      <c r="S89" s="1195"/>
    </row>
    <row r="90" spans="2:19" ht="15.75" customHeight="1" x14ac:dyDescent="0.25">
      <c r="B90" s="1196" t="s">
        <v>225</v>
      </c>
      <c r="C90" s="1197"/>
      <c r="D90" s="1197"/>
      <c r="E90" s="1197"/>
      <c r="F90" s="1197"/>
      <c r="G90" s="1197"/>
      <c r="H90" s="1197"/>
      <c r="I90" s="1197"/>
      <c r="J90" s="1197"/>
      <c r="K90" s="1197"/>
      <c r="L90" s="1197"/>
      <c r="M90" s="1197"/>
      <c r="N90" s="1197"/>
      <c r="O90" s="1197"/>
      <c r="P90" s="1197"/>
      <c r="Q90" s="1197"/>
      <c r="R90" s="1197"/>
      <c r="S90" s="1198"/>
    </row>
    <row r="91" spans="2:19" ht="15.75" customHeight="1" x14ac:dyDescent="0.25">
      <c r="B91" s="1184" t="s">
        <v>226</v>
      </c>
      <c r="C91" s="1185"/>
      <c r="D91" s="1185"/>
      <c r="E91" s="1185"/>
      <c r="F91" s="1185"/>
      <c r="G91" s="1185"/>
      <c r="H91" s="1185"/>
      <c r="I91" s="1185"/>
      <c r="J91" s="1185"/>
      <c r="K91" s="1185"/>
      <c r="L91" s="1185"/>
      <c r="M91" s="1185"/>
      <c r="N91" s="1185"/>
      <c r="O91" s="1185"/>
      <c r="P91" s="1185"/>
      <c r="Q91" s="1185"/>
      <c r="R91" s="1186" t="s">
        <v>227</v>
      </c>
      <c r="S91" s="1187"/>
    </row>
    <row r="92" spans="2:19" s="43" customFormat="1" ht="22.5" customHeight="1" x14ac:dyDescent="0.35">
      <c r="B92" s="1059" t="str">
        <f>B1</f>
        <v>Energy Efficiency Program</v>
      </c>
      <c r="C92" s="1060"/>
      <c r="D92" s="1060"/>
      <c r="E92" s="1060"/>
      <c r="F92" s="1060"/>
      <c r="G92" s="1060"/>
      <c r="H92" s="1060"/>
      <c r="I92" s="1060"/>
      <c r="J92" s="1060"/>
      <c r="K92" s="1060"/>
      <c r="L92" s="1060"/>
      <c r="M92" s="1060"/>
      <c r="N92" s="1060"/>
      <c r="O92" s="1060"/>
      <c r="P92" s="1060"/>
      <c r="Q92" s="1060"/>
      <c r="R92" s="1060"/>
      <c r="S92" s="1061"/>
    </row>
    <row r="93" spans="2:19" s="44" customFormat="1" ht="19.5" customHeight="1" x14ac:dyDescent="0.3">
      <c r="B93" s="1062" t="str">
        <f>B2</f>
        <v>Energy Audit Diagnostic Test Form</v>
      </c>
      <c r="C93" s="1063"/>
      <c r="D93" s="1063"/>
      <c r="E93" s="1063"/>
      <c r="F93" s="1063"/>
      <c r="G93" s="1063"/>
      <c r="H93" s="1063"/>
      <c r="I93" s="1063"/>
      <c r="J93" s="1063"/>
      <c r="K93" s="1063"/>
      <c r="L93" s="1063"/>
      <c r="M93" s="1063"/>
      <c r="N93" s="1063"/>
      <c r="O93" s="1063"/>
      <c r="P93" s="1063"/>
      <c r="Q93" s="1063"/>
      <c r="R93" s="1063"/>
      <c r="S93" s="1064"/>
    </row>
    <row r="94" spans="2:19" ht="15" customHeight="1" x14ac:dyDescent="0.25">
      <c r="B94" s="1257" t="s">
        <v>228</v>
      </c>
      <c r="C94" s="1258"/>
      <c r="D94" s="1188" t="str">
        <f>IF(ISBLANK(D7),"",D7)</f>
        <v/>
      </c>
      <c r="E94" s="1188"/>
      <c r="F94" s="1188"/>
      <c r="G94" s="1188"/>
      <c r="H94" s="1258" t="s">
        <v>229</v>
      </c>
      <c r="I94" s="1258"/>
      <c r="J94" s="1258"/>
      <c r="K94" s="1188" t="e">
        <f>D5</f>
        <v>#REF!</v>
      </c>
      <c r="L94" s="1188"/>
      <c r="M94" s="1188"/>
      <c r="N94" s="1188"/>
      <c r="O94" s="1188"/>
      <c r="P94" s="1188"/>
      <c r="Q94" s="1188"/>
      <c r="R94" s="1188"/>
      <c r="S94" s="1189"/>
    </row>
    <row r="95" spans="2:19" s="45" customFormat="1" ht="14.25" customHeight="1" x14ac:dyDescent="0.25">
      <c r="B95" s="1066" t="s">
        <v>304</v>
      </c>
      <c r="C95" s="1067"/>
      <c r="D95" s="1067"/>
      <c r="E95" s="1067"/>
      <c r="F95" s="1067"/>
      <c r="G95" s="1067"/>
      <c r="H95" s="1067"/>
      <c r="I95" s="1067"/>
      <c r="J95" s="1067"/>
      <c r="K95" s="1067"/>
      <c r="L95" s="1067"/>
      <c r="M95" s="1067"/>
      <c r="N95" s="1067"/>
      <c r="O95" s="1067"/>
      <c r="P95" s="1067"/>
      <c r="Q95" s="1067"/>
      <c r="R95" s="1067"/>
      <c r="S95" s="1068"/>
    </row>
    <row r="96" spans="2:19" ht="14.25" customHeight="1" x14ac:dyDescent="0.25">
      <c r="B96" s="1123" t="s">
        <v>305</v>
      </c>
      <c r="C96" s="936"/>
      <c r="D96" s="936"/>
      <c r="E96" s="936"/>
      <c r="F96" s="936"/>
      <c r="G96" s="1265">
        <f>Reservation!R28</f>
        <v>0</v>
      </c>
      <c r="H96" s="1265"/>
      <c r="I96" s="99" t="s">
        <v>306</v>
      </c>
      <c r="J96" s="100"/>
      <c r="K96" s="936" t="s">
        <v>307</v>
      </c>
      <c r="L96" s="936"/>
      <c r="M96" s="936"/>
      <c r="N96" s="936"/>
      <c r="O96" s="936"/>
      <c r="P96" s="1265">
        <f>'Incentive Payment'!O15</f>
        <v>0</v>
      </c>
      <c r="Q96" s="1265"/>
      <c r="R96" s="99" t="s">
        <v>306</v>
      </c>
      <c r="S96" s="101"/>
    </row>
    <row r="97" spans="2:19" s="45" customFormat="1" ht="14.25" customHeight="1" x14ac:dyDescent="0.25">
      <c r="B97" s="1066" t="s">
        <v>308</v>
      </c>
      <c r="C97" s="1067"/>
      <c r="D97" s="1067"/>
      <c r="E97" s="1067"/>
      <c r="F97" s="1067"/>
      <c r="G97" s="1067"/>
      <c r="H97" s="1067"/>
      <c r="I97" s="1067"/>
      <c r="J97" s="1067"/>
      <c r="K97" s="1067"/>
      <c r="L97" s="1067"/>
      <c r="M97" s="1067"/>
      <c r="N97" s="1067"/>
      <c r="O97" s="1067"/>
      <c r="P97" s="1067"/>
      <c r="Q97" s="1067"/>
      <c r="R97" s="1067"/>
      <c r="S97" s="1068"/>
    </row>
    <row r="98" spans="2:19" ht="18.75" customHeight="1" x14ac:dyDescent="0.25">
      <c r="B98" s="1266" t="s">
        <v>309</v>
      </c>
      <c r="C98" s="1267"/>
      <c r="D98" s="1267"/>
      <c r="E98" s="1267"/>
      <c r="F98" s="1267"/>
      <c r="G98" s="1267"/>
      <c r="H98" s="1267"/>
      <c r="I98" s="1267"/>
      <c r="J98" s="1267"/>
      <c r="K98" s="1267"/>
      <c r="L98" s="1267"/>
      <c r="M98" s="1267"/>
      <c r="N98" s="1267"/>
      <c r="O98" s="1267"/>
      <c r="P98" s="1267"/>
      <c r="Q98" s="1267"/>
      <c r="R98" s="1267"/>
      <c r="S98" s="1268"/>
    </row>
    <row r="99" spans="2:19" s="1" customFormat="1" ht="14.25" customHeight="1" x14ac:dyDescent="0.25">
      <c r="B99" s="1079" t="s">
        <v>310</v>
      </c>
      <c r="C99" s="1080"/>
      <c r="D99" s="1080"/>
      <c r="E99" s="1080"/>
      <c r="F99" s="1080"/>
      <c r="G99" s="1080"/>
      <c r="H99" s="1080"/>
      <c r="I99" s="1262"/>
      <c r="J99" s="1262"/>
      <c r="K99" s="1080" t="s">
        <v>311</v>
      </c>
      <c r="L99" s="1080"/>
      <c r="M99" s="1262"/>
      <c r="N99" s="1262"/>
      <c r="O99" s="1080" t="s">
        <v>312</v>
      </c>
      <c r="P99" s="1080"/>
      <c r="Q99" s="1080"/>
      <c r="R99" s="1263"/>
      <c r="S99" s="1264"/>
    </row>
    <row r="100" spans="2:19" s="45" customFormat="1" ht="14.25" customHeight="1" x14ac:dyDescent="0.25">
      <c r="B100" s="1066" t="s">
        <v>313</v>
      </c>
      <c r="C100" s="1067"/>
      <c r="D100" s="1067"/>
      <c r="E100" s="1067"/>
      <c r="F100" s="1067"/>
      <c r="G100" s="1067"/>
      <c r="H100" s="1067"/>
      <c r="I100" s="1067"/>
      <c r="J100" s="1067"/>
      <c r="K100" s="1067"/>
      <c r="L100" s="1067"/>
      <c r="M100" s="1067"/>
      <c r="N100" s="1067"/>
      <c r="O100" s="1067"/>
      <c r="P100" s="1067"/>
      <c r="Q100" s="1067"/>
      <c r="R100" s="1067"/>
      <c r="S100" s="1068"/>
    </row>
    <row r="101" spans="2:19" ht="15.75" customHeight="1" x14ac:dyDescent="0.25">
      <c r="B101" s="1272" t="s">
        <v>314</v>
      </c>
      <c r="C101" s="1273"/>
      <c r="D101" s="1273"/>
      <c r="E101" s="1273"/>
      <c r="F101" s="1273"/>
      <c r="G101" s="1273"/>
      <c r="H101" s="1274"/>
      <c r="I101" s="1217" t="s">
        <v>315</v>
      </c>
      <c r="J101" s="1217"/>
      <c r="K101" s="1275" t="s">
        <v>316</v>
      </c>
      <c r="L101" s="1275"/>
      <c r="M101" s="1217" t="s">
        <v>317</v>
      </c>
      <c r="N101" s="1217"/>
      <c r="O101" s="1276" t="s">
        <v>318</v>
      </c>
      <c r="P101" s="1276"/>
      <c r="Q101" s="1217" t="s">
        <v>319</v>
      </c>
      <c r="R101" s="1217"/>
      <c r="S101" s="102"/>
    </row>
    <row r="102" spans="2:19" ht="14.25" customHeight="1" x14ac:dyDescent="0.25">
      <c r="B102" s="1116" t="s">
        <v>320</v>
      </c>
      <c r="C102" s="1117"/>
      <c r="D102" s="1117"/>
      <c r="E102" s="1117"/>
      <c r="F102" s="1117"/>
      <c r="G102" s="1117"/>
      <c r="H102" s="1118"/>
      <c r="I102" s="1269">
        <v>50</v>
      </c>
      <c r="J102" s="1269"/>
      <c r="K102" s="1270"/>
      <c r="L102" s="1270"/>
      <c r="M102" s="1269" t="str">
        <f>IF(K102="","",(IF(K102&gt;I102,0,I102-K102)))</f>
        <v/>
      </c>
      <c r="N102" s="1269"/>
      <c r="O102" s="1271"/>
      <c r="P102" s="1271"/>
      <c r="Q102" s="1269" t="str">
        <f>IFERROR(IF(O102="",M102,(IF(O102="Y",IF((M102-20)&gt;0, (M102-20),0),M102))),"")</f>
        <v/>
      </c>
      <c r="R102" s="1269"/>
      <c r="S102" s="103"/>
    </row>
    <row r="103" spans="2:19" ht="14.25" customHeight="1" x14ac:dyDescent="0.25">
      <c r="B103" s="1116" t="s">
        <v>321</v>
      </c>
      <c r="C103" s="1117"/>
      <c r="D103" s="1117"/>
      <c r="E103" s="1117"/>
      <c r="F103" s="1117"/>
      <c r="G103" s="1117"/>
      <c r="H103" s="1118"/>
      <c r="I103" s="1269">
        <v>50</v>
      </c>
      <c r="J103" s="1269"/>
      <c r="K103" s="1270"/>
      <c r="L103" s="1270"/>
      <c r="M103" s="1269" t="str">
        <f>IF(K103="","",(IF(K103&gt;I103,0,I103-K103)))</f>
        <v/>
      </c>
      <c r="N103" s="1269"/>
      <c r="O103" s="1271"/>
      <c r="P103" s="1271"/>
      <c r="Q103" s="1269" t="str">
        <f>IFERROR(IF(O103="",M103,(IF(O103="Y",IF((M103-20)&gt;0, (M103-20),0),M103))),"")</f>
        <v/>
      </c>
      <c r="R103" s="1269"/>
      <c r="S103" s="103"/>
    </row>
    <row r="104" spans="2:19" ht="14.25" customHeight="1" x14ac:dyDescent="0.25">
      <c r="B104" s="1116" t="s">
        <v>322</v>
      </c>
      <c r="C104" s="1117"/>
      <c r="D104" s="1117"/>
      <c r="E104" s="1117"/>
      <c r="F104" s="1117"/>
      <c r="G104" s="1117"/>
      <c r="H104" s="1118"/>
      <c r="I104" s="1269">
        <v>50</v>
      </c>
      <c r="J104" s="1269"/>
      <c r="K104" s="1270"/>
      <c r="L104" s="1270"/>
      <c r="M104" s="1269" t="str">
        <f>IF(K104="","",(IF(K104&gt;I104,0,I104-K104)))</f>
        <v/>
      </c>
      <c r="N104" s="1269"/>
      <c r="O104" s="1271"/>
      <c r="P104" s="1271"/>
      <c r="Q104" s="1269" t="str">
        <f>IFERROR(IF(O104="",M104,(IF(O104="Y",IF((M104-20)&gt;0, (M104-20),0),M104))),"")</f>
        <v/>
      </c>
      <c r="R104" s="1269"/>
      <c r="S104" s="103"/>
    </row>
    <row r="105" spans="2:19" ht="14.25" customHeight="1" x14ac:dyDescent="0.25">
      <c r="B105" s="1116" t="s">
        <v>323</v>
      </c>
      <c r="C105" s="1117"/>
      <c r="D105" s="1117"/>
      <c r="E105" s="1117"/>
      <c r="F105" s="1117"/>
      <c r="G105" s="1117"/>
      <c r="H105" s="1118"/>
      <c r="I105" s="1269">
        <v>50</v>
      </c>
      <c r="J105" s="1269"/>
      <c r="K105" s="1270"/>
      <c r="L105" s="1270"/>
      <c r="M105" s="1269" t="str">
        <f>IF(K105="","",(IF(K105&gt;I105,0,I105-K105)))</f>
        <v/>
      </c>
      <c r="N105" s="1269"/>
      <c r="O105" s="1271"/>
      <c r="P105" s="1271"/>
      <c r="Q105" s="1269" t="str">
        <f>IFERROR(IF(O105="",M105,(IF(O105="Y",IF((M105-20)&gt;0, (M105-20),0),M105))),"")</f>
        <v/>
      </c>
      <c r="R105" s="1269"/>
      <c r="S105" s="103"/>
    </row>
    <row r="106" spans="2:19" ht="14.25" customHeight="1" x14ac:dyDescent="0.25">
      <c r="B106" s="1116" t="s">
        <v>324</v>
      </c>
      <c r="C106" s="1117"/>
      <c r="D106" s="1117"/>
      <c r="E106" s="1117"/>
      <c r="F106" s="1117"/>
      <c r="G106" s="1117"/>
      <c r="H106" s="1118"/>
      <c r="I106" s="1269">
        <v>0</v>
      </c>
      <c r="J106" s="1269"/>
      <c r="K106" s="1270"/>
      <c r="L106" s="1270"/>
      <c r="M106" s="1277">
        <v>0</v>
      </c>
      <c r="N106" s="1278"/>
      <c r="O106" s="1278" t="s">
        <v>325</v>
      </c>
      <c r="P106" s="1278"/>
      <c r="Q106" s="1278">
        <v>0</v>
      </c>
      <c r="R106" s="1278"/>
      <c r="S106" s="103"/>
    </row>
    <row r="107" spans="2:19" ht="14.25" customHeight="1" x14ac:dyDescent="0.25">
      <c r="B107" s="1116" t="s">
        <v>326</v>
      </c>
      <c r="C107" s="1117"/>
      <c r="D107" s="1117"/>
      <c r="E107" s="1117"/>
      <c r="F107" s="1117"/>
      <c r="G107" s="1117"/>
      <c r="H107" s="1118"/>
      <c r="I107" s="1269">
        <v>100</v>
      </c>
      <c r="J107" s="1269"/>
      <c r="K107" s="1270">
        <v>0</v>
      </c>
      <c r="L107" s="1270"/>
      <c r="M107" s="1269">
        <f>IF(K107="","",(IF(K107&gt;I107,0,I107-K107)))</f>
        <v>100</v>
      </c>
      <c r="N107" s="1269"/>
      <c r="O107" s="1271"/>
      <c r="P107" s="1271"/>
      <c r="Q107" s="1269">
        <f>IFERROR(IF(O107="",M107,(IF(O107="Y",IF((M107-20)&gt;0, (M107-20),0),M107))),"")</f>
        <v>100</v>
      </c>
      <c r="R107" s="1269"/>
      <c r="S107" s="103"/>
    </row>
    <row r="108" spans="2:19" ht="14.25" customHeight="1" x14ac:dyDescent="0.25">
      <c r="B108" s="1116" t="s">
        <v>327</v>
      </c>
      <c r="C108" s="1117"/>
      <c r="D108" s="1117"/>
      <c r="E108" s="1117"/>
      <c r="F108" s="1117"/>
      <c r="G108" s="1117"/>
      <c r="H108" s="1118"/>
      <c r="I108" s="1269">
        <v>100</v>
      </c>
      <c r="J108" s="1269"/>
      <c r="K108" s="1270"/>
      <c r="L108" s="1270"/>
      <c r="M108" s="1269" t="str">
        <f>IF(K108="","",(IF(K108&gt;I108,0,I108-K108)))</f>
        <v/>
      </c>
      <c r="N108" s="1269"/>
      <c r="O108" s="1271"/>
      <c r="P108" s="1271"/>
      <c r="Q108" s="1269" t="str">
        <f>IFERROR(IF(O108="",M108,(IF(O108="Y",IF((M108-20)&gt;0, (M108-20),0),M108))),"")</f>
        <v/>
      </c>
      <c r="R108" s="1269"/>
      <c r="S108" s="103"/>
    </row>
    <row r="109" spans="2:19" ht="17.25" customHeight="1" x14ac:dyDescent="0.25">
      <c r="B109" s="1281" t="s">
        <v>328</v>
      </c>
      <c r="C109" s="1282"/>
      <c r="D109" s="1282"/>
      <c r="E109" s="1282"/>
      <c r="F109" s="1282"/>
      <c r="G109" s="1282"/>
      <c r="H109" s="1282"/>
      <c r="I109" s="1282"/>
      <c r="J109" s="1282"/>
      <c r="K109" s="1282"/>
      <c r="L109" s="1282"/>
      <c r="M109" s="1283"/>
      <c r="N109" s="1257" t="s">
        <v>329</v>
      </c>
      <c r="O109" s="1258"/>
      <c r="P109" s="1258"/>
      <c r="Q109" s="1284">
        <f>IF(COUNT(Q102:R105)+COUNT(Q107:R108)=0,"",SUM(Q102:R108))</f>
        <v>100</v>
      </c>
      <c r="R109" s="1285"/>
      <c r="S109" s="104"/>
    </row>
    <row r="110" spans="2:19" ht="14.25" customHeight="1" x14ac:dyDescent="0.25">
      <c r="B110" s="1286" t="s">
        <v>330</v>
      </c>
      <c r="C110" s="1287"/>
      <c r="D110" s="1287"/>
      <c r="E110" s="1287"/>
      <c r="F110" s="1287"/>
      <c r="G110" s="1287"/>
      <c r="H110" s="1287"/>
      <c r="I110" s="1287"/>
      <c r="J110" s="1288"/>
      <c r="K110" s="1121" t="s">
        <v>331</v>
      </c>
      <c r="L110" s="1121"/>
      <c r="M110" s="1121"/>
      <c r="N110" s="1121"/>
      <c r="O110" s="1121"/>
      <c r="P110" s="105"/>
      <c r="Q110" s="1072" t="s">
        <v>332</v>
      </c>
      <c r="R110" s="1072"/>
      <c r="S110" s="106" t="str">
        <f>IF(M99="","",VLOOKUP(M99,Q73:S77,3))</f>
        <v/>
      </c>
    </row>
    <row r="111" spans="2:19" ht="14.25" customHeight="1" x14ac:dyDescent="0.25">
      <c r="B111" s="1123" t="s">
        <v>333</v>
      </c>
      <c r="C111" s="936"/>
      <c r="D111" s="936"/>
      <c r="E111" s="936"/>
      <c r="F111" s="936"/>
      <c r="G111" s="936"/>
      <c r="H111" s="936"/>
      <c r="I111" s="936"/>
      <c r="J111" s="936"/>
      <c r="K111" s="936"/>
      <c r="L111" s="936"/>
      <c r="M111" s="936"/>
      <c r="N111" s="936"/>
      <c r="O111" s="936"/>
      <c r="P111" s="936"/>
      <c r="Q111" s="936"/>
      <c r="R111" s="936"/>
      <c r="S111" s="107" t="str">
        <f>IF($I$99="","",IF($R$99="","",(0.03*$I$99+(7.5*($R$99+1)))))</f>
        <v/>
      </c>
    </row>
    <row r="112" spans="2:19" ht="14.25" customHeight="1" x14ac:dyDescent="0.25">
      <c r="B112" s="1123" t="s">
        <v>334</v>
      </c>
      <c r="C112" s="936"/>
      <c r="D112" s="936"/>
      <c r="E112" s="936"/>
      <c r="F112" s="936"/>
      <c r="G112" s="936"/>
      <c r="H112" s="936"/>
      <c r="I112" s="936"/>
      <c r="J112" s="936"/>
      <c r="K112" s="936"/>
      <c r="L112" s="936"/>
      <c r="M112" s="936"/>
      <c r="N112" s="936"/>
      <c r="O112" s="936"/>
      <c r="P112" s="936"/>
      <c r="Q112" s="936"/>
      <c r="R112" s="936"/>
      <c r="S112" s="107">
        <f>IF(Q109="","",IF(Q109&gt;0,Q109/4,""))</f>
        <v>25</v>
      </c>
    </row>
    <row r="113" spans="2:19" ht="14.25" customHeight="1" x14ac:dyDescent="0.25">
      <c r="B113" s="1123" t="s">
        <v>335</v>
      </c>
      <c r="C113" s="936"/>
      <c r="D113" s="936"/>
      <c r="E113" s="936"/>
      <c r="F113" s="936"/>
      <c r="G113" s="936"/>
      <c r="H113" s="936"/>
      <c r="I113" s="936"/>
      <c r="J113" s="936"/>
      <c r="K113" s="936"/>
      <c r="L113" s="936"/>
      <c r="M113" s="936"/>
      <c r="N113" s="936"/>
      <c r="O113" s="936"/>
      <c r="P113" s="936"/>
      <c r="Q113" s="936"/>
      <c r="R113" s="936"/>
      <c r="S113" s="107" t="str">
        <f>IF(S111="","",IF(S112="",S111,S111+S112))</f>
        <v/>
      </c>
    </row>
    <row r="114" spans="2:19" ht="14.25" customHeight="1" x14ac:dyDescent="0.25">
      <c r="B114" s="1233" t="s">
        <v>336</v>
      </c>
      <c r="C114" s="627"/>
      <c r="D114" s="627"/>
      <c r="E114" s="627"/>
      <c r="F114" s="627"/>
      <c r="G114" s="627"/>
      <c r="H114" s="627"/>
      <c r="I114" s="936" t="s">
        <v>337</v>
      </c>
      <c r="J114" s="936"/>
      <c r="K114" s="936"/>
      <c r="L114" s="936"/>
      <c r="M114" s="936"/>
      <c r="N114" s="936"/>
      <c r="O114" s="936"/>
      <c r="P114" s="936"/>
      <c r="Q114" s="936"/>
      <c r="R114" s="936"/>
      <c r="S114" s="107" t="str">
        <f>IF($G$96="","",IF(S110="","",IF(P110="","",0.052*$G$96*P110*S110)))</f>
        <v/>
      </c>
    </row>
    <row r="115" spans="2:19" ht="14.25" customHeight="1" x14ac:dyDescent="0.25">
      <c r="B115" s="1279"/>
      <c r="C115" s="1280"/>
      <c r="D115" s="1280"/>
      <c r="E115" s="1280"/>
      <c r="F115" s="1280"/>
      <c r="G115" s="1280"/>
      <c r="H115" s="1280"/>
      <c r="I115" s="1114" t="s">
        <v>338</v>
      </c>
      <c r="J115" s="1114"/>
      <c r="K115" s="1114"/>
      <c r="L115" s="1114"/>
      <c r="M115" s="1114"/>
      <c r="N115" s="1114"/>
      <c r="O115" s="1114"/>
      <c r="P115" s="1114"/>
      <c r="Q115" s="1114"/>
      <c r="R115" s="1114"/>
      <c r="S115" s="108" t="str">
        <f>IF(S113="","",IF(S114="","",S113-S114))</f>
        <v/>
      </c>
    </row>
    <row r="116" spans="2:19" ht="14.25" customHeight="1" x14ac:dyDescent="0.25">
      <c r="B116" s="1289" t="s">
        <v>339</v>
      </c>
      <c r="C116" s="1290"/>
      <c r="D116" s="1290"/>
      <c r="E116" s="1290"/>
      <c r="F116" s="1290"/>
      <c r="G116" s="1290"/>
      <c r="H116" s="1290"/>
      <c r="I116" s="1290"/>
      <c r="J116" s="1290"/>
      <c r="K116" s="1290"/>
      <c r="L116" s="1290"/>
      <c r="M116" s="1290"/>
      <c r="N116" s="1290"/>
      <c r="O116" s="1290"/>
      <c r="P116" s="1290"/>
      <c r="Q116" s="1290"/>
      <c r="R116" s="1290"/>
      <c r="S116" s="1291"/>
    </row>
    <row r="117" spans="2:19" ht="15.75" customHeight="1" x14ac:dyDescent="0.25">
      <c r="B117" s="1272" t="s">
        <v>314</v>
      </c>
      <c r="C117" s="1273"/>
      <c r="D117" s="1273"/>
      <c r="E117" s="1273"/>
      <c r="F117" s="1273"/>
      <c r="G117" s="1273"/>
      <c r="H117" s="1274"/>
      <c r="I117" s="1217" t="s">
        <v>315</v>
      </c>
      <c r="J117" s="1217"/>
      <c r="K117" s="1275" t="s">
        <v>316</v>
      </c>
      <c r="L117" s="1275"/>
      <c r="M117" s="1217" t="s">
        <v>317</v>
      </c>
      <c r="N117" s="1217"/>
      <c r="O117" s="1276" t="s">
        <v>318</v>
      </c>
      <c r="P117" s="1276"/>
      <c r="Q117" s="1217" t="s">
        <v>319</v>
      </c>
      <c r="R117" s="1217"/>
      <c r="S117" s="109" t="s">
        <v>340</v>
      </c>
    </row>
    <row r="118" spans="2:19" ht="14.25" customHeight="1" x14ac:dyDescent="0.25">
      <c r="B118" s="1116" t="s">
        <v>320</v>
      </c>
      <c r="C118" s="1117"/>
      <c r="D118" s="1117"/>
      <c r="E118" s="1117"/>
      <c r="F118" s="1117"/>
      <c r="G118" s="1117"/>
      <c r="H118" s="1118"/>
      <c r="I118" s="1269">
        <v>50</v>
      </c>
      <c r="J118" s="1269"/>
      <c r="K118" s="1270"/>
      <c r="L118" s="1270"/>
      <c r="M118" s="1269" t="str">
        <f>IF(K118="","",(IF(K118&gt;I118,0,I118-K118)))</f>
        <v/>
      </c>
      <c r="N118" s="1269"/>
      <c r="O118" s="1271"/>
      <c r="P118" s="1271"/>
      <c r="Q118" s="1269" t="str">
        <f>IFERROR(IF(O118="",M118,(IF(O118="Y",IF((M118-20)&gt;0, (M118-20),0),M118))),"")</f>
        <v/>
      </c>
      <c r="R118" s="1269"/>
      <c r="S118" s="83"/>
    </row>
    <row r="119" spans="2:19" ht="14.25" customHeight="1" x14ac:dyDescent="0.25">
      <c r="B119" s="1116" t="s">
        <v>321</v>
      </c>
      <c r="C119" s="1117"/>
      <c r="D119" s="1117"/>
      <c r="E119" s="1117"/>
      <c r="F119" s="1117"/>
      <c r="G119" s="1117"/>
      <c r="H119" s="1118"/>
      <c r="I119" s="1269">
        <v>50</v>
      </c>
      <c r="J119" s="1269"/>
      <c r="K119" s="1270"/>
      <c r="L119" s="1270"/>
      <c r="M119" s="1269" t="str">
        <f>IF(K119="","",(IF(K119&gt;I119,0,I119-K119)))</f>
        <v/>
      </c>
      <c r="N119" s="1269"/>
      <c r="O119" s="1271"/>
      <c r="P119" s="1271"/>
      <c r="Q119" s="1269" t="str">
        <f>IFERROR(IF(O119="",M119,(IF(O119="Y",IF((M119-20)&gt;0, (M119-20),0),M119))),"")</f>
        <v/>
      </c>
      <c r="R119" s="1269"/>
      <c r="S119" s="83"/>
    </row>
    <row r="120" spans="2:19" ht="14.25" customHeight="1" x14ac:dyDescent="0.25">
      <c r="B120" s="1116" t="s">
        <v>322</v>
      </c>
      <c r="C120" s="1117"/>
      <c r="D120" s="1117"/>
      <c r="E120" s="1117"/>
      <c r="F120" s="1117"/>
      <c r="G120" s="1117"/>
      <c r="H120" s="1118"/>
      <c r="I120" s="1269">
        <v>50</v>
      </c>
      <c r="J120" s="1269"/>
      <c r="K120" s="1270"/>
      <c r="L120" s="1270"/>
      <c r="M120" s="1269" t="str">
        <f>IF(K120="","",(IF(K120&gt;I120,0,I120-K120)))</f>
        <v/>
      </c>
      <c r="N120" s="1269"/>
      <c r="O120" s="1271"/>
      <c r="P120" s="1271"/>
      <c r="Q120" s="1269" t="str">
        <f>IFERROR(IF(O120="",M120,(IF(O120="Y",IF((M120-20)&gt;0, (M120-20),0),M120))),"")</f>
        <v/>
      </c>
      <c r="R120" s="1269"/>
      <c r="S120" s="83"/>
    </row>
    <row r="121" spans="2:19" ht="14.25" customHeight="1" x14ac:dyDescent="0.25">
      <c r="B121" s="1116" t="s">
        <v>323</v>
      </c>
      <c r="C121" s="1117"/>
      <c r="D121" s="1117"/>
      <c r="E121" s="1117"/>
      <c r="F121" s="1117"/>
      <c r="G121" s="1117"/>
      <c r="H121" s="1118"/>
      <c r="I121" s="1269">
        <v>50</v>
      </c>
      <c r="J121" s="1269"/>
      <c r="K121" s="1270"/>
      <c r="L121" s="1270"/>
      <c r="M121" s="1269" t="str">
        <f>IF(K121="","",(IF(K121&gt;I121,0,I121-K121)))</f>
        <v/>
      </c>
      <c r="N121" s="1269"/>
      <c r="O121" s="1271"/>
      <c r="P121" s="1271"/>
      <c r="Q121" s="1269" t="str">
        <f>IFERROR(IF(O121="",M121,(IF(O121="Y",IF((M121-20)&gt;0, (M121-20),0),M121))),"")</f>
        <v/>
      </c>
      <c r="R121" s="1269"/>
      <c r="S121" s="83"/>
    </row>
    <row r="122" spans="2:19" ht="14.25" customHeight="1" x14ac:dyDescent="0.25">
      <c r="B122" s="1116" t="s">
        <v>324</v>
      </c>
      <c r="C122" s="1117"/>
      <c r="D122" s="1117"/>
      <c r="E122" s="1117"/>
      <c r="F122" s="1117"/>
      <c r="G122" s="1117"/>
      <c r="H122" s="1118"/>
      <c r="I122" s="1269">
        <v>0</v>
      </c>
      <c r="J122" s="1269"/>
      <c r="K122" s="1270"/>
      <c r="L122" s="1270"/>
      <c r="M122" s="1277">
        <v>0</v>
      </c>
      <c r="N122" s="1278"/>
      <c r="O122" s="1278" t="s">
        <v>325</v>
      </c>
      <c r="P122" s="1278"/>
      <c r="Q122" s="1278">
        <v>0</v>
      </c>
      <c r="R122" s="1292"/>
      <c r="S122" s="83"/>
    </row>
    <row r="123" spans="2:19" ht="14.25" customHeight="1" x14ac:dyDescent="0.25">
      <c r="B123" s="1116" t="s">
        <v>326</v>
      </c>
      <c r="C123" s="1117"/>
      <c r="D123" s="1117"/>
      <c r="E123" s="1117"/>
      <c r="F123" s="1117"/>
      <c r="G123" s="1117"/>
      <c r="H123" s="1118"/>
      <c r="I123" s="1269">
        <v>100</v>
      </c>
      <c r="J123" s="1269"/>
      <c r="K123" s="1270">
        <v>0</v>
      </c>
      <c r="L123" s="1270"/>
      <c r="M123" s="1269">
        <f>IF(K123="","",(IF(K123&gt;I123,0,I123-K123)))</f>
        <v>100</v>
      </c>
      <c r="N123" s="1269"/>
      <c r="O123" s="1271"/>
      <c r="P123" s="1271"/>
      <c r="Q123" s="1269">
        <f>IFERROR(IF(O123="",M123,(IF(O123="Y",IF((M123-20)&gt;0, (M123-20),0),M123))),"")</f>
        <v>100</v>
      </c>
      <c r="R123" s="1269"/>
      <c r="S123" s="83"/>
    </row>
    <row r="124" spans="2:19" ht="14.25" customHeight="1" x14ac:dyDescent="0.25">
      <c r="B124" s="1116" t="s">
        <v>327</v>
      </c>
      <c r="C124" s="1117"/>
      <c r="D124" s="1117"/>
      <c r="E124" s="1117"/>
      <c r="F124" s="1117"/>
      <c r="G124" s="1117"/>
      <c r="H124" s="1118"/>
      <c r="I124" s="1269">
        <v>100</v>
      </c>
      <c r="J124" s="1269"/>
      <c r="K124" s="1270"/>
      <c r="L124" s="1270"/>
      <c r="M124" s="1269" t="str">
        <f>IF(K124="","",(IF(K124&gt;I124,0,I124-K124)))</f>
        <v/>
      </c>
      <c r="N124" s="1269"/>
      <c r="O124" s="1271"/>
      <c r="P124" s="1271"/>
      <c r="Q124" s="1269" t="str">
        <f>IFERROR(IF(O124="",M124,(IF(O124="Y",IF((M124-20)&gt;0, (M124-20),0),M124))),"")</f>
        <v/>
      </c>
      <c r="R124" s="1269"/>
      <c r="S124" s="83"/>
    </row>
    <row r="125" spans="2:19" ht="17.25" customHeight="1" x14ac:dyDescent="0.25">
      <c r="B125" s="1281" t="s">
        <v>328</v>
      </c>
      <c r="C125" s="1282"/>
      <c r="D125" s="1282"/>
      <c r="E125" s="1282"/>
      <c r="F125" s="1282"/>
      <c r="G125" s="1282"/>
      <c r="H125" s="1282"/>
      <c r="I125" s="1282"/>
      <c r="J125" s="1282"/>
      <c r="K125" s="1282"/>
      <c r="L125" s="1282"/>
      <c r="M125" s="1283"/>
      <c r="N125" s="1257" t="s">
        <v>329</v>
      </c>
      <c r="O125" s="1258"/>
      <c r="P125" s="1258"/>
      <c r="Q125" s="1284">
        <f>IF(COUNT(Q118:R121)+COUNT(Q123:R124)=0,"",SUM(Q118:R124))</f>
        <v>100</v>
      </c>
      <c r="R125" s="1285"/>
      <c r="S125" s="110"/>
    </row>
    <row r="126" spans="2:19" ht="14.25" customHeight="1" x14ac:dyDescent="0.25">
      <c r="B126" s="1286" t="s">
        <v>330</v>
      </c>
      <c r="C126" s="1287"/>
      <c r="D126" s="1287"/>
      <c r="E126" s="1287"/>
      <c r="F126" s="1287"/>
      <c r="G126" s="1287"/>
      <c r="H126" s="1287"/>
      <c r="I126" s="1287"/>
      <c r="J126" s="1288"/>
      <c r="K126" s="1121" t="s">
        <v>331</v>
      </c>
      <c r="L126" s="1121"/>
      <c r="M126" s="1121"/>
      <c r="N126" s="1121"/>
      <c r="O126" s="1121"/>
      <c r="P126" s="111" t="str">
        <f>IF(P110="","",P110)</f>
        <v/>
      </c>
      <c r="Q126" s="1072" t="s">
        <v>332</v>
      </c>
      <c r="R126" s="1072"/>
      <c r="S126" s="106" t="str">
        <f>IF(S110="","",S110)</f>
        <v/>
      </c>
    </row>
    <row r="127" spans="2:19" ht="14.25" customHeight="1" x14ac:dyDescent="0.25">
      <c r="B127" s="1123" t="s">
        <v>333</v>
      </c>
      <c r="C127" s="936"/>
      <c r="D127" s="936"/>
      <c r="E127" s="936"/>
      <c r="F127" s="936"/>
      <c r="G127" s="936"/>
      <c r="H127" s="936"/>
      <c r="I127" s="936"/>
      <c r="J127" s="936"/>
      <c r="K127" s="936"/>
      <c r="L127" s="936"/>
      <c r="M127" s="936"/>
      <c r="N127" s="936"/>
      <c r="O127" s="936"/>
      <c r="P127" s="936"/>
      <c r="Q127" s="936"/>
      <c r="R127" s="936"/>
      <c r="S127" s="107" t="str">
        <f>IF($I$99="","",IF($R$99="","",(0.03*$I$99+(7.5*($R$99+1)))))</f>
        <v/>
      </c>
    </row>
    <row r="128" spans="2:19" ht="14.25" customHeight="1" x14ac:dyDescent="0.25">
      <c r="B128" s="1123" t="s">
        <v>334</v>
      </c>
      <c r="C128" s="936"/>
      <c r="D128" s="936"/>
      <c r="E128" s="936"/>
      <c r="F128" s="936"/>
      <c r="G128" s="936"/>
      <c r="H128" s="936"/>
      <c r="I128" s="936"/>
      <c r="J128" s="936"/>
      <c r="K128" s="936"/>
      <c r="L128" s="936"/>
      <c r="M128" s="936"/>
      <c r="N128" s="936"/>
      <c r="O128" s="936"/>
      <c r="P128" s="936"/>
      <c r="Q128" s="936"/>
      <c r="R128" s="936"/>
      <c r="S128" s="107">
        <f>IF(Q125="","",IF(Q125&gt;0,Q125/4,""))</f>
        <v>25</v>
      </c>
    </row>
    <row r="129" spans="2:19" ht="14.25" customHeight="1" x14ac:dyDescent="0.25">
      <c r="B129" s="1123" t="s">
        <v>335</v>
      </c>
      <c r="C129" s="936"/>
      <c r="D129" s="936"/>
      <c r="E129" s="936"/>
      <c r="F129" s="936"/>
      <c r="G129" s="936"/>
      <c r="H129" s="936"/>
      <c r="I129" s="936"/>
      <c r="J129" s="936"/>
      <c r="K129" s="936"/>
      <c r="L129" s="936"/>
      <c r="M129" s="936"/>
      <c r="N129" s="936"/>
      <c r="O129" s="936"/>
      <c r="P129" s="936"/>
      <c r="Q129" s="936"/>
      <c r="R129" s="936"/>
      <c r="S129" s="107" t="str">
        <f>IF(S127="","",IF(S128="",S127,S127+S128))</f>
        <v/>
      </c>
    </row>
    <row r="130" spans="2:19" ht="14.25" customHeight="1" x14ac:dyDescent="0.25">
      <c r="B130" s="1233" t="s">
        <v>336</v>
      </c>
      <c r="C130" s="627"/>
      <c r="D130" s="627"/>
      <c r="E130" s="627"/>
      <c r="F130" s="627"/>
      <c r="G130" s="627"/>
      <c r="H130" s="627"/>
      <c r="I130" s="936" t="s">
        <v>337</v>
      </c>
      <c r="J130" s="936"/>
      <c r="K130" s="936"/>
      <c r="L130" s="936"/>
      <c r="M130" s="936"/>
      <c r="N130" s="936"/>
      <c r="O130" s="936"/>
      <c r="P130" s="936"/>
      <c r="Q130" s="936"/>
      <c r="R130" s="936"/>
      <c r="S130" s="107" t="str">
        <f>IF($P$96="","",IF(S126="","",IF(P126="","",0.052*$P$96*P126*S126)))</f>
        <v/>
      </c>
    </row>
    <row r="131" spans="2:19" ht="14.25" customHeight="1" x14ac:dyDescent="0.25">
      <c r="B131" s="1279"/>
      <c r="C131" s="1280"/>
      <c r="D131" s="1280"/>
      <c r="E131" s="1280"/>
      <c r="F131" s="1280"/>
      <c r="G131" s="1280"/>
      <c r="H131" s="1280"/>
      <c r="I131" s="1114" t="s">
        <v>338</v>
      </c>
      <c r="J131" s="1114"/>
      <c r="K131" s="1114"/>
      <c r="L131" s="1114"/>
      <c r="M131" s="1114"/>
      <c r="N131" s="1114"/>
      <c r="O131" s="1114"/>
      <c r="P131" s="1114"/>
      <c r="Q131" s="1114"/>
      <c r="R131" s="1114"/>
      <c r="S131" s="108" t="str">
        <f>IF(S129="","",IF(S130="","",S129-S130))</f>
        <v/>
      </c>
    </row>
    <row r="132" spans="2:19" ht="12" customHeight="1" x14ac:dyDescent="0.25">
      <c r="B132" s="1305" t="s">
        <v>341</v>
      </c>
      <c r="C132" s="1306"/>
      <c r="D132" s="1306"/>
      <c r="E132" s="1306"/>
      <c r="F132" s="1306"/>
      <c r="G132" s="1306"/>
      <c r="H132" s="1306"/>
      <c r="I132" s="1306"/>
      <c r="J132" s="1306"/>
      <c r="K132" s="1306"/>
      <c r="L132" s="1306"/>
      <c r="M132" s="1306"/>
      <c r="N132" s="1306"/>
      <c r="O132" s="1306"/>
      <c r="P132" s="1306"/>
      <c r="Q132" s="1306"/>
      <c r="R132" s="1306"/>
      <c r="S132" s="1307"/>
    </row>
    <row r="133" spans="2:19" ht="15" customHeight="1" x14ac:dyDescent="0.25">
      <c r="B133" s="1178"/>
      <c r="C133" s="1179"/>
      <c r="D133" s="1179"/>
      <c r="E133" s="1179"/>
      <c r="F133" s="1179"/>
      <c r="G133" s="1179"/>
      <c r="H133" s="1179"/>
      <c r="I133" s="1179"/>
      <c r="J133" s="1179"/>
      <c r="K133" s="1179"/>
      <c r="L133" s="1180"/>
      <c r="M133" s="1308" t="s">
        <v>342</v>
      </c>
      <c r="N133" s="1309"/>
      <c r="O133" s="1309"/>
      <c r="P133" s="1309"/>
      <c r="Q133" s="1309"/>
      <c r="R133" s="1309"/>
      <c r="S133" s="1310"/>
    </row>
    <row r="134" spans="2:19" ht="15" customHeight="1" x14ac:dyDescent="0.25">
      <c r="B134" s="1178"/>
      <c r="C134" s="1179"/>
      <c r="D134" s="1179"/>
      <c r="E134" s="1179"/>
      <c r="F134" s="1179"/>
      <c r="G134" s="1179"/>
      <c r="H134" s="1179"/>
      <c r="I134" s="1179"/>
      <c r="J134" s="1179"/>
      <c r="K134" s="1179"/>
      <c r="L134" s="1180"/>
      <c r="M134" s="1104" t="s">
        <v>343</v>
      </c>
      <c r="N134" s="847"/>
      <c r="O134" s="847"/>
      <c r="P134" s="847"/>
      <c r="Q134" s="847"/>
      <c r="R134" s="1311"/>
      <c r="S134" s="1312"/>
    </row>
    <row r="135" spans="2:19" ht="15" customHeight="1" x14ac:dyDescent="0.25">
      <c r="B135" s="1178"/>
      <c r="C135" s="1179"/>
      <c r="D135" s="1179"/>
      <c r="E135" s="1179"/>
      <c r="F135" s="1179"/>
      <c r="G135" s="1179"/>
      <c r="H135" s="1179"/>
      <c r="I135" s="1179"/>
      <c r="J135" s="1179"/>
      <c r="K135" s="1179"/>
      <c r="L135" s="1180"/>
      <c r="M135" s="1079" t="s">
        <v>344</v>
      </c>
      <c r="N135" s="1080"/>
      <c r="O135" s="1080"/>
      <c r="P135" s="1080"/>
      <c r="Q135" s="1080"/>
      <c r="R135" s="1262"/>
      <c r="S135" s="1313"/>
    </row>
    <row r="136" spans="2:19" ht="3.75" customHeight="1" x14ac:dyDescent="0.25">
      <c r="B136" s="1293"/>
      <c r="C136" s="1294"/>
      <c r="D136" s="1294"/>
      <c r="E136" s="1294"/>
      <c r="F136" s="1294"/>
      <c r="G136" s="1294"/>
      <c r="H136" s="1294"/>
      <c r="I136" s="1294"/>
      <c r="J136" s="1294"/>
      <c r="K136" s="1294"/>
      <c r="L136" s="1294"/>
      <c r="M136" s="1294"/>
      <c r="N136" s="1294"/>
      <c r="O136" s="1294"/>
      <c r="P136" s="1294"/>
      <c r="Q136" s="1294"/>
      <c r="R136" s="1294"/>
      <c r="S136" s="1295"/>
    </row>
    <row r="137" spans="2:19" ht="15.75" customHeight="1" thickBot="1" x14ac:dyDescent="0.3">
      <c r="B137" s="1296"/>
      <c r="C137" s="1297"/>
      <c r="D137" s="1297"/>
      <c r="E137" s="1297"/>
      <c r="F137" s="1297"/>
      <c r="G137" s="1297"/>
      <c r="H137" s="1297"/>
      <c r="I137" s="1297"/>
      <c r="J137" s="1297"/>
      <c r="K137" s="1297"/>
      <c r="L137" s="1297"/>
      <c r="M137" s="1297"/>
      <c r="N137" s="1297"/>
      <c r="O137" s="1297"/>
      <c r="P137" s="1297"/>
      <c r="Q137" s="1297"/>
      <c r="R137" s="1297"/>
      <c r="S137" s="1298"/>
    </row>
    <row r="138" spans="2:19" ht="15.75" customHeight="1" x14ac:dyDescent="0.25">
      <c r="B138" s="1299" t="s">
        <v>225</v>
      </c>
      <c r="C138" s="1300"/>
      <c r="D138" s="1300"/>
      <c r="E138" s="1300"/>
      <c r="F138" s="1300"/>
      <c r="G138" s="1300"/>
      <c r="H138" s="1300"/>
      <c r="I138" s="1300"/>
      <c r="J138" s="1300"/>
      <c r="K138" s="1300"/>
      <c r="L138" s="1300"/>
      <c r="M138" s="1300"/>
      <c r="N138" s="1300"/>
      <c r="O138" s="1300"/>
      <c r="P138" s="1300"/>
      <c r="Q138" s="1300"/>
      <c r="R138" s="1300"/>
      <c r="S138" s="1301"/>
    </row>
    <row r="139" spans="2:19" ht="15.75" customHeight="1" x14ac:dyDescent="0.25">
      <c r="B139" s="1184" t="s">
        <v>226</v>
      </c>
      <c r="C139" s="1185"/>
      <c r="D139" s="1185"/>
      <c r="E139" s="1185"/>
      <c r="F139" s="1185"/>
      <c r="G139" s="1185"/>
      <c r="H139" s="1185"/>
      <c r="I139" s="1185"/>
      <c r="J139" s="1185"/>
      <c r="K139" s="1185"/>
      <c r="L139" s="1185"/>
      <c r="M139" s="1185"/>
      <c r="N139" s="1185"/>
      <c r="O139" s="1185"/>
      <c r="P139" s="1185"/>
      <c r="Q139" s="1185"/>
      <c r="R139" s="1302" t="s">
        <v>227</v>
      </c>
      <c r="S139" s="1303"/>
    </row>
    <row r="140" spans="2:19" x14ac:dyDescent="0.25">
      <c r="B140" s="4"/>
      <c r="C140" s="4"/>
      <c r="D140" s="4"/>
      <c r="E140" s="4"/>
      <c r="F140" s="4"/>
      <c r="G140" s="4"/>
      <c r="H140" s="4"/>
      <c r="I140" s="4"/>
      <c r="J140" s="4"/>
      <c r="K140" s="4"/>
      <c r="L140" s="4"/>
      <c r="M140" s="4"/>
      <c r="N140" s="4"/>
      <c r="O140" s="4"/>
      <c r="P140" s="4"/>
      <c r="Q140" s="4"/>
      <c r="R140" s="4"/>
      <c r="S140" s="4"/>
    </row>
    <row r="141" spans="2:19" x14ac:dyDescent="0.25">
      <c r="B141" s="1304" t="s">
        <v>345</v>
      </c>
      <c r="C141" s="1304"/>
      <c r="D141" s="1304"/>
      <c r="E141" s="4"/>
      <c r="F141" s="4"/>
      <c r="G141" s="4"/>
      <c r="H141" s="4"/>
      <c r="I141" s="4"/>
      <c r="J141" s="4"/>
      <c r="K141" s="4"/>
      <c r="L141" s="4"/>
      <c r="M141" s="4"/>
      <c r="N141" s="4"/>
      <c r="O141" s="4"/>
      <c r="P141" s="4"/>
      <c r="Q141" s="4"/>
      <c r="R141" s="4"/>
      <c r="S141" s="4"/>
    </row>
    <row r="142" spans="2:19" x14ac:dyDescent="0.25">
      <c r="B142" s="4"/>
      <c r="C142" s="4"/>
      <c r="D142" s="4"/>
      <c r="E142" s="4"/>
      <c r="F142" s="4"/>
      <c r="G142" s="4"/>
      <c r="H142" s="4"/>
      <c r="I142" s="4"/>
      <c r="J142" s="4"/>
      <c r="K142" s="4"/>
      <c r="L142" s="4"/>
      <c r="M142" s="4"/>
      <c r="N142" s="4"/>
      <c r="O142" s="4"/>
      <c r="P142" s="4"/>
      <c r="Q142" s="4"/>
      <c r="R142" s="4"/>
      <c r="S142" s="4"/>
    </row>
    <row r="143" spans="2:19" x14ac:dyDescent="0.25">
      <c r="B143" s="4"/>
      <c r="C143" s="4"/>
      <c r="D143" s="4"/>
      <c r="E143" s="4"/>
      <c r="F143" s="4"/>
      <c r="G143" s="4"/>
      <c r="H143" s="4"/>
      <c r="I143" s="4"/>
      <c r="J143" s="4"/>
      <c r="K143" s="4"/>
      <c r="L143" s="4"/>
      <c r="M143" s="4"/>
      <c r="N143" s="4"/>
      <c r="O143" s="4"/>
      <c r="P143" s="4"/>
      <c r="Q143" s="4"/>
      <c r="R143" s="4"/>
      <c r="S143" s="4"/>
    </row>
    <row r="144" spans="2:19" x14ac:dyDescent="0.25">
      <c r="B144" s="4"/>
      <c r="C144" s="4"/>
      <c r="D144" s="4"/>
      <c r="E144" s="4"/>
      <c r="F144" s="4"/>
      <c r="G144" s="4"/>
      <c r="H144" s="4"/>
      <c r="I144" s="4"/>
      <c r="J144" s="4"/>
      <c r="K144" s="4"/>
      <c r="L144" s="4"/>
      <c r="M144" s="4"/>
      <c r="N144" s="4"/>
      <c r="O144" s="4"/>
      <c r="P144" s="4"/>
      <c r="Q144" s="4"/>
      <c r="R144" s="4"/>
      <c r="S144" s="4"/>
    </row>
    <row r="145" spans="2:19" x14ac:dyDescent="0.25">
      <c r="B145" s="4"/>
      <c r="C145" s="4"/>
      <c r="D145" s="4"/>
      <c r="E145" s="4"/>
      <c r="F145" s="4"/>
      <c r="G145" s="4"/>
      <c r="H145" s="4"/>
      <c r="I145" s="4"/>
      <c r="J145" s="4"/>
      <c r="K145" s="4"/>
      <c r="L145" s="4"/>
      <c r="M145" s="4"/>
      <c r="N145" s="4"/>
      <c r="O145" s="4"/>
      <c r="P145" s="4"/>
      <c r="Q145" s="4"/>
      <c r="R145" s="4"/>
      <c r="S145" s="4"/>
    </row>
    <row r="146" spans="2:19" x14ac:dyDescent="0.25">
      <c r="B146" s="4"/>
      <c r="C146" s="4"/>
      <c r="D146" s="4"/>
      <c r="E146" s="4"/>
      <c r="F146" s="4"/>
      <c r="G146" s="4"/>
      <c r="H146" s="4"/>
      <c r="I146" s="4"/>
      <c r="J146" s="4"/>
      <c r="K146" s="4"/>
      <c r="L146" s="4"/>
      <c r="M146" s="4"/>
      <c r="N146" s="4"/>
      <c r="O146" s="4"/>
      <c r="P146" s="4"/>
      <c r="Q146" s="4"/>
      <c r="R146" s="4"/>
      <c r="S146" s="4"/>
    </row>
    <row r="147" spans="2:19" x14ac:dyDescent="0.25">
      <c r="B147" s="4"/>
      <c r="C147" s="4"/>
      <c r="D147" s="4"/>
      <c r="E147" s="4"/>
      <c r="F147" s="4"/>
      <c r="G147" s="4"/>
      <c r="H147" s="4"/>
      <c r="I147" s="4"/>
      <c r="J147" s="4"/>
      <c r="K147" s="4"/>
      <c r="L147" s="4"/>
      <c r="M147" s="4"/>
      <c r="N147" s="4"/>
      <c r="O147" s="4"/>
      <c r="P147" s="4"/>
      <c r="Q147" s="4"/>
      <c r="R147" s="4"/>
      <c r="S147" s="4"/>
    </row>
    <row r="148" spans="2:19" x14ac:dyDescent="0.25">
      <c r="B148" s="4"/>
      <c r="C148" s="4"/>
      <c r="D148" s="4"/>
      <c r="E148" s="4"/>
      <c r="F148" s="4"/>
      <c r="G148" s="4"/>
      <c r="H148" s="4"/>
      <c r="I148" s="4"/>
      <c r="J148" s="4"/>
      <c r="K148" s="4"/>
      <c r="L148" s="4"/>
      <c r="M148" s="4"/>
      <c r="N148" s="4"/>
      <c r="O148" s="4"/>
      <c r="P148" s="4"/>
      <c r="Q148" s="4"/>
      <c r="R148" s="4"/>
      <c r="S148" s="4"/>
    </row>
    <row r="149" spans="2:19" x14ac:dyDescent="0.25">
      <c r="B149" s="4"/>
      <c r="C149" s="4"/>
      <c r="D149" s="4"/>
      <c r="E149" s="4"/>
      <c r="F149" s="4"/>
      <c r="G149" s="4"/>
      <c r="H149" s="4"/>
      <c r="I149" s="4"/>
      <c r="J149" s="4"/>
      <c r="K149" s="4"/>
      <c r="L149" s="4"/>
      <c r="M149" s="4"/>
      <c r="N149" s="4"/>
      <c r="O149" s="4"/>
      <c r="P149" s="4"/>
      <c r="Q149" s="4"/>
      <c r="R149" s="4"/>
      <c r="S149" s="4"/>
    </row>
    <row r="150" spans="2:19" x14ac:dyDescent="0.25">
      <c r="B150" s="4"/>
      <c r="C150" s="4"/>
      <c r="D150" s="4"/>
      <c r="E150" s="4"/>
      <c r="F150" s="4"/>
      <c r="G150" s="4"/>
      <c r="H150" s="4"/>
      <c r="I150" s="4"/>
      <c r="J150" s="4"/>
      <c r="K150" s="4"/>
      <c r="L150" s="4"/>
      <c r="M150" s="4"/>
      <c r="N150" s="4"/>
      <c r="O150" s="4"/>
      <c r="P150" s="4"/>
      <c r="Q150" s="4"/>
      <c r="R150" s="4"/>
      <c r="S150" s="4"/>
    </row>
    <row r="151" spans="2:19" x14ac:dyDescent="0.25">
      <c r="B151" s="4"/>
      <c r="C151" s="4"/>
      <c r="D151" s="4"/>
      <c r="E151" s="4"/>
      <c r="F151" s="4"/>
      <c r="G151" s="4"/>
      <c r="H151" s="4"/>
      <c r="I151" s="4"/>
      <c r="J151" s="4"/>
      <c r="K151" s="4"/>
      <c r="L151" s="4"/>
      <c r="M151" s="4"/>
      <c r="N151" s="4"/>
      <c r="O151" s="4"/>
      <c r="P151" s="4"/>
      <c r="Q151" s="4"/>
      <c r="R151" s="4"/>
      <c r="S151" s="4"/>
    </row>
    <row r="152" spans="2:19" x14ac:dyDescent="0.25">
      <c r="B152" s="4"/>
      <c r="C152" s="4"/>
      <c r="D152" s="4"/>
      <c r="E152" s="4"/>
      <c r="F152" s="4"/>
      <c r="G152" s="4"/>
      <c r="H152" s="4"/>
      <c r="I152" s="4"/>
      <c r="J152" s="4"/>
      <c r="K152" s="4"/>
      <c r="L152" s="4"/>
      <c r="M152" s="4"/>
      <c r="N152" s="4"/>
      <c r="O152" s="4"/>
      <c r="P152" s="4"/>
      <c r="Q152" s="4"/>
      <c r="R152" s="4"/>
      <c r="S152" s="4"/>
    </row>
    <row r="153" spans="2:19" x14ac:dyDescent="0.25">
      <c r="B153" s="4"/>
      <c r="C153" s="4"/>
      <c r="D153" s="4"/>
      <c r="E153" s="4"/>
      <c r="F153" s="4"/>
      <c r="G153" s="4"/>
      <c r="H153" s="4"/>
      <c r="I153" s="4"/>
      <c r="J153" s="4"/>
      <c r="K153" s="4"/>
      <c r="L153" s="4"/>
      <c r="M153" s="4"/>
      <c r="N153" s="4"/>
      <c r="O153" s="4"/>
      <c r="P153" s="4"/>
      <c r="Q153" s="4"/>
      <c r="R153" s="4"/>
      <c r="S153" s="4"/>
    </row>
    <row r="154" spans="2:19" x14ac:dyDescent="0.25">
      <c r="B154" s="4"/>
      <c r="C154" s="4"/>
      <c r="D154" s="4"/>
      <c r="E154" s="4"/>
      <c r="F154" s="4"/>
      <c r="G154" s="4"/>
      <c r="H154" s="4"/>
      <c r="I154" s="4"/>
      <c r="J154" s="4"/>
      <c r="K154" s="4"/>
      <c r="L154" s="4"/>
      <c r="M154" s="4"/>
      <c r="N154" s="4"/>
      <c r="O154" s="4"/>
      <c r="P154" s="4"/>
      <c r="Q154" s="4"/>
      <c r="R154" s="4"/>
      <c r="S154" s="4"/>
    </row>
    <row r="155" spans="2:19" x14ac:dyDescent="0.25">
      <c r="B155" s="4"/>
      <c r="C155" s="4"/>
      <c r="D155" s="4"/>
      <c r="E155" s="4"/>
      <c r="F155" s="4"/>
      <c r="G155" s="4"/>
      <c r="H155" s="4"/>
      <c r="I155" s="4"/>
      <c r="J155" s="4"/>
      <c r="K155" s="4"/>
      <c r="L155" s="4"/>
      <c r="M155" s="4"/>
      <c r="N155" s="4"/>
      <c r="O155" s="4"/>
      <c r="P155" s="4"/>
      <c r="Q155" s="4"/>
      <c r="R155" s="4"/>
      <c r="S155" s="4"/>
    </row>
    <row r="156" spans="2:19" x14ac:dyDescent="0.25">
      <c r="B156" s="4"/>
      <c r="C156" s="4"/>
      <c r="D156" s="4"/>
      <c r="E156" s="4"/>
      <c r="F156" s="4"/>
      <c r="G156" s="4"/>
      <c r="H156" s="4"/>
      <c r="I156" s="4"/>
      <c r="J156" s="4"/>
      <c r="K156" s="4"/>
      <c r="L156" s="4"/>
      <c r="M156" s="4"/>
      <c r="N156" s="4"/>
      <c r="O156" s="4"/>
      <c r="P156" s="4"/>
      <c r="Q156" s="4"/>
      <c r="R156" s="4"/>
      <c r="S156" s="4"/>
    </row>
    <row r="157" spans="2:19" x14ac:dyDescent="0.25">
      <c r="B157" s="4"/>
      <c r="C157" s="4"/>
      <c r="D157" s="4"/>
      <c r="E157" s="4"/>
      <c r="F157" s="4"/>
      <c r="G157" s="4"/>
      <c r="H157" s="4"/>
      <c r="I157" s="4"/>
      <c r="J157" s="4"/>
      <c r="K157" s="4"/>
      <c r="L157" s="4"/>
      <c r="M157" s="4"/>
      <c r="N157" s="4"/>
      <c r="O157" s="4"/>
      <c r="P157" s="4"/>
      <c r="Q157" s="4"/>
      <c r="R157" s="4"/>
      <c r="S157" s="4"/>
    </row>
    <row r="158" spans="2:19" x14ac:dyDescent="0.25">
      <c r="B158" s="4"/>
      <c r="C158" s="4"/>
      <c r="D158" s="4"/>
      <c r="E158" s="4"/>
      <c r="F158" s="4"/>
      <c r="G158" s="4"/>
      <c r="H158" s="4"/>
      <c r="I158" s="4"/>
      <c r="J158" s="4"/>
      <c r="K158" s="4"/>
      <c r="L158" s="4"/>
      <c r="M158" s="4"/>
      <c r="N158" s="4"/>
      <c r="O158" s="4"/>
      <c r="P158" s="4"/>
      <c r="Q158" s="4"/>
      <c r="R158" s="4"/>
      <c r="S158" s="4"/>
    </row>
    <row r="159" spans="2:19" x14ac:dyDescent="0.25">
      <c r="B159" s="4"/>
      <c r="C159" s="4"/>
      <c r="D159" s="4"/>
      <c r="E159" s="4"/>
      <c r="F159" s="4"/>
      <c r="G159" s="4"/>
      <c r="H159" s="4"/>
      <c r="I159" s="4"/>
      <c r="J159" s="4"/>
      <c r="K159" s="4"/>
      <c r="L159" s="4"/>
      <c r="M159" s="4"/>
      <c r="N159" s="4"/>
      <c r="O159" s="4"/>
      <c r="P159" s="4"/>
      <c r="Q159" s="4"/>
      <c r="R159" s="4"/>
      <c r="S159" s="4"/>
    </row>
    <row r="160" spans="2:19" x14ac:dyDescent="0.25">
      <c r="B160" s="4"/>
      <c r="C160" s="4"/>
      <c r="D160" s="4"/>
      <c r="E160" s="4"/>
      <c r="F160" s="4"/>
      <c r="G160" s="4"/>
      <c r="H160" s="4"/>
      <c r="I160" s="4"/>
      <c r="J160" s="4"/>
      <c r="K160" s="4"/>
      <c r="L160" s="4"/>
      <c r="M160" s="4"/>
      <c r="N160" s="4"/>
      <c r="O160" s="4"/>
      <c r="P160" s="4"/>
      <c r="Q160" s="4"/>
      <c r="R160" s="4"/>
      <c r="S160" s="4"/>
    </row>
    <row r="161" spans="2:19" x14ac:dyDescent="0.25">
      <c r="B161" s="4"/>
      <c r="C161" s="4"/>
      <c r="D161" s="4"/>
      <c r="E161" s="4"/>
      <c r="F161" s="4"/>
      <c r="G161" s="4"/>
      <c r="H161" s="4"/>
      <c r="I161" s="4"/>
      <c r="J161" s="4"/>
      <c r="K161" s="4"/>
      <c r="L161" s="4"/>
      <c r="M161" s="4"/>
      <c r="N161" s="4"/>
      <c r="O161" s="4"/>
      <c r="P161" s="4"/>
      <c r="Q161" s="4"/>
      <c r="R161" s="4"/>
      <c r="S161" s="4"/>
    </row>
    <row r="162" spans="2:19" x14ac:dyDescent="0.25">
      <c r="B162" s="4"/>
      <c r="C162" s="4"/>
      <c r="D162" s="4"/>
      <c r="E162" s="4"/>
      <c r="F162" s="4"/>
      <c r="G162" s="4"/>
      <c r="H162" s="4"/>
      <c r="I162" s="4"/>
      <c r="J162" s="4"/>
      <c r="K162" s="4"/>
      <c r="L162" s="4"/>
      <c r="M162" s="4"/>
      <c r="N162" s="4"/>
      <c r="O162" s="4"/>
      <c r="P162" s="4"/>
      <c r="Q162" s="4"/>
      <c r="R162" s="4"/>
      <c r="S162" s="4"/>
    </row>
    <row r="163" spans="2:19" x14ac:dyDescent="0.25">
      <c r="B163" s="4"/>
      <c r="C163" s="4"/>
      <c r="D163" s="4"/>
      <c r="E163" s="4"/>
      <c r="F163" s="4"/>
      <c r="G163" s="4"/>
      <c r="H163" s="4"/>
      <c r="I163" s="4"/>
      <c r="J163" s="4"/>
      <c r="K163" s="4"/>
      <c r="L163" s="4"/>
      <c r="M163" s="4"/>
      <c r="N163" s="4"/>
      <c r="O163" s="4"/>
      <c r="P163" s="4"/>
      <c r="Q163" s="4"/>
      <c r="R163" s="4"/>
      <c r="S163" s="4"/>
    </row>
    <row r="164" spans="2:19" x14ac:dyDescent="0.25">
      <c r="B164" s="4"/>
      <c r="C164" s="4"/>
      <c r="D164" s="4"/>
      <c r="E164" s="4"/>
      <c r="F164" s="4"/>
      <c r="G164" s="4"/>
      <c r="H164" s="4"/>
      <c r="I164" s="4"/>
      <c r="J164" s="4"/>
      <c r="K164" s="4"/>
      <c r="L164" s="4"/>
      <c r="M164" s="4"/>
      <c r="N164" s="4"/>
      <c r="O164" s="4"/>
      <c r="P164" s="4"/>
      <c r="Q164" s="4"/>
      <c r="R164" s="4"/>
      <c r="S164" s="4"/>
    </row>
    <row r="165" spans="2:19" x14ac:dyDescent="0.25">
      <c r="B165" s="4"/>
      <c r="C165" s="4"/>
      <c r="D165" s="4"/>
      <c r="E165" s="4"/>
      <c r="F165" s="4"/>
      <c r="G165" s="4"/>
      <c r="H165" s="4"/>
      <c r="I165" s="4"/>
      <c r="J165" s="4"/>
      <c r="K165" s="4"/>
      <c r="L165" s="4"/>
      <c r="M165" s="4"/>
      <c r="N165" s="4"/>
      <c r="O165" s="4"/>
      <c r="P165" s="4"/>
      <c r="Q165" s="4"/>
      <c r="R165" s="4"/>
      <c r="S165" s="4"/>
    </row>
    <row r="166" spans="2:19" x14ac:dyDescent="0.25">
      <c r="B166" s="4"/>
      <c r="C166" s="4"/>
      <c r="D166" s="4"/>
      <c r="E166" s="4"/>
      <c r="F166" s="4"/>
      <c r="G166" s="4"/>
      <c r="H166" s="4"/>
      <c r="I166" s="4"/>
      <c r="J166" s="4"/>
      <c r="K166" s="4"/>
      <c r="L166" s="4"/>
      <c r="M166" s="4"/>
      <c r="N166" s="4"/>
      <c r="O166" s="4"/>
      <c r="P166" s="4"/>
      <c r="Q166" s="4"/>
      <c r="R166" s="4"/>
      <c r="S166" s="4"/>
    </row>
    <row r="167" spans="2:19" x14ac:dyDescent="0.25">
      <c r="B167" s="4"/>
      <c r="C167" s="4"/>
      <c r="D167" s="4"/>
      <c r="E167" s="4"/>
      <c r="F167" s="4"/>
      <c r="G167" s="4"/>
      <c r="H167" s="4"/>
      <c r="I167" s="4"/>
      <c r="J167" s="4"/>
      <c r="K167" s="4"/>
      <c r="L167" s="4"/>
      <c r="M167" s="4"/>
      <c r="N167" s="4"/>
      <c r="O167" s="4"/>
      <c r="P167" s="4"/>
      <c r="Q167" s="4"/>
      <c r="R167" s="4"/>
      <c r="S167" s="4"/>
    </row>
  </sheetData>
  <sheetProtection algorithmName="SHA-512" hashValue="8frPlTqjCHcwLo9urq7NoV4Uvu+aBCJEE8H1f88754r0hYZeF4bJaDilp30bD9kZvINfjEDUYzjNArIQhMOmtg==" saltValue="MwpwF2FtfWnwYqIq2fzkBQ==" spinCount="100000" sheet="1" selectLockedCells="1"/>
  <mergeCells count="341">
    <mergeCell ref="B136:S136"/>
    <mergeCell ref="B137:S137"/>
    <mergeCell ref="B138:S138"/>
    <mergeCell ref="B139:Q139"/>
    <mergeCell ref="R139:S139"/>
    <mergeCell ref="B141:D141"/>
    <mergeCell ref="B132:S132"/>
    <mergeCell ref="B133:L135"/>
    <mergeCell ref="M133:S133"/>
    <mergeCell ref="M134:Q134"/>
    <mergeCell ref="R134:S134"/>
    <mergeCell ref="M135:Q135"/>
    <mergeCell ref="R135:S135"/>
    <mergeCell ref="B127:R127"/>
    <mergeCell ref="B128:R128"/>
    <mergeCell ref="B129:R129"/>
    <mergeCell ref="B130:H131"/>
    <mergeCell ref="I130:R130"/>
    <mergeCell ref="I131:R131"/>
    <mergeCell ref="B125:M125"/>
    <mergeCell ref="N125:P125"/>
    <mergeCell ref="Q125:R125"/>
    <mergeCell ref="B126:J126"/>
    <mergeCell ref="K126:O126"/>
    <mergeCell ref="Q126:R126"/>
    <mergeCell ref="B124:H124"/>
    <mergeCell ref="I124:J124"/>
    <mergeCell ref="K124:L124"/>
    <mergeCell ref="M124:N124"/>
    <mergeCell ref="O124:P124"/>
    <mergeCell ref="Q124:R124"/>
    <mergeCell ref="B123:H123"/>
    <mergeCell ref="I123:J123"/>
    <mergeCell ref="K123:L123"/>
    <mergeCell ref="M123:N123"/>
    <mergeCell ref="O123:P123"/>
    <mergeCell ref="Q123:R123"/>
    <mergeCell ref="B122:H122"/>
    <mergeCell ref="I122:J122"/>
    <mergeCell ref="K122:L122"/>
    <mergeCell ref="M122:N122"/>
    <mergeCell ref="O122:P122"/>
    <mergeCell ref="Q122:R122"/>
    <mergeCell ref="B121:H121"/>
    <mergeCell ref="I121:J121"/>
    <mergeCell ref="K121:L121"/>
    <mergeCell ref="M121:N121"/>
    <mergeCell ref="O121:P121"/>
    <mergeCell ref="Q121:R121"/>
    <mergeCell ref="B120:H120"/>
    <mergeCell ref="I120:J120"/>
    <mergeCell ref="K120:L120"/>
    <mergeCell ref="M120:N120"/>
    <mergeCell ref="O120:P120"/>
    <mergeCell ref="Q120:R120"/>
    <mergeCell ref="B119:H119"/>
    <mergeCell ref="I119:J119"/>
    <mergeCell ref="K119:L119"/>
    <mergeCell ref="M119:N119"/>
    <mergeCell ref="O119:P119"/>
    <mergeCell ref="Q119:R119"/>
    <mergeCell ref="B118:H118"/>
    <mergeCell ref="I118:J118"/>
    <mergeCell ref="K118:L118"/>
    <mergeCell ref="M118:N118"/>
    <mergeCell ref="O118:P118"/>
    <mergeCell ref="Q118:R118"/>
    <mergeCell ref="B116:S116"/>
    <mergeCell ref="B117:H117"/>
    <mergeCell ref="I117:J117"/>
    <mergeCell ref="K117:L117"/>
    <mergeCell ref="M117:N117"/>
    <mergeCell ref="O117:P117"/>
    <mergeCell ref="Q117:R117"/>
    <mergeCell ref="B111:R111"/>
    <mergeCell ref="B112:R112"/>
    <mergeCell ref="B113:R113"/>
    <mergeCell ref="B114:H115"/>
    <mergeCell ref="I114:R114"/>
    <mergeCell ref="I115:R115"/>
    <mergeCell ref="B109:M109"/>
    <mergeCell ref="N109:P109"/>
    <mergeCell ref="Q109:R109"/>
    <mergeCell ref="B110:J110"/>
    <mergeCell ref="K110:O110"/>
    <mergeCell ref="Q110:R110"/>
    <mergeCell ref="B108:H108"/>
    <mergeCell ref="I108:J108"/>
    <mergeCell ref="K108:L108"/>
    <mergeCell ref="M108:N108"/>
    <mergeCell ref="O108:P108"/>
    <mergeCell ref="Q108:R108"/>
    <mergeCell ref="B107:H107"/>
    <mergeCell ref="I107:J107"/>
    <mergeCell ref="K107:L107"/>
    <mergeCell ref="M107:N107"/>
    <mergeCell ref="O107:P107"/>
    <mergeCell ref="Q107:R107"/>
    <mergeCell ref="B106:H106"/>
    <mergeCell ref="I106:J106"/>
    <mergeCell ref="K106:L106"/>
    <mergeCell ref="M106:N106"/>
    <mergeCell ref="O106:P106"/>
    <mergeCell ref="Q106:R106"/>
    <mergeCell ref="B105:H105"/>
    <mergeCell ref="I105:J105"/>
    <mergeCell ref="K105:L105"/>
    <mergeCell ref="M105:N105"/>
    <mergeCell ref="O105:P105"/>
    <mergeCell ref="Q105:R105"/>
    <mergeCell ref="B104:H104"/>
    <mergeCell ref="I104:J104"/>
    <mergeCell ref="K104:L104"/>
    <mergeCell ref="M104:N104"/>
    <mergeCell ref="O104:P104"/>
    <mergeCell ref="Q104:R104"/>
    <mergeCell ref="B103:H103"/>
    <mergeCell ref="I103:J103"/>
    <mergeCell ref="K103:L103"/>
    <mergeCell ref="M103:N103"/>
    <mergeCell ref="O103:P103"/>
    <mergeCell ref="Q103:R103"/>
    <mergeCell ref="B102:H102"/>
    <mergeCell ref="I102:J102"/>
    <mergeCell ref="K102:L102"/>
    <mergeCell ref="M102:N102"/>
    <mergeCell ref="O102:P102"/>
    <mergeCell ref="Q102:R102"/>
    <mergeCell ref="B100:S100"/>
    <mergeCell ref="B101:H101"/>
    <mergeCell ref="I101:J101"/>
    <mergeCell ref="K101:L101"/>
    <mergeCell ref="M101:N101"/>
    <mergeCell ref="O101:P101"/>
    <mergeCell ref="Q101:R101"/>
    <mergeCell ref="B99:H99"/>
    <mergeCell ref="I99:J99"/>
    <mergeCell ref="K99:L99"/>
    <mergeCell ref="M99:N99"/>
    <mergeCell ref="O99:Q99"/>
    <mergeCell ref="R99:S99"/>
    <mergeCell ref="B96:F96"/>
    <mergeCell ref="G96:H96"/>
    <mergeCell ref="K96:O96"/>
    <mergeCell ref="P96:Q96"/>
    <mergeCell ref="B97:S97"/>
    <mergeCell ref="B98:S98"/>
    <mergeCell ref="B93:S93"/>
    <mergeCell ref="B94:C94"/>
    <mergeCell ref="D94:G94"/>
    <mergeCell ref="H94:J94"/>
    <mergeCell ref="K94:S94"/>
    <mergeCell ref="B95:S95"/>
    <mergeCell ref="B88:S88"/>
    <mergeCell ref="B89:S89"/>
    <mergeCell ref="B90:S90"/>
    <mergeCell ref="B91:Q91"/>
    <mergeCell ref="R91:S91"/>
    <mergeCell ref="B92:S92"/>
    <mergeCell ref="N77:P77"/>
    <mergeCell ref="B84:H84"/>
    <mergeCell ref="I84:L84"/>
    <mergeCell ref="N84:P84"/>
    <mergeCell ref="B85:L87"/>
    <mergeCell ref="N85:P85"/>
    <mergeCell ref="N86:P86"/>
    <mergeCell ref="N87:P87"/>
    <mergeCell ref="B82:H82"/>
    <mergeCell ref="I82:L82"/>
    <mergeCell ref="N82:P82"/>
    <mergeCell ref="B83:H83"/>
    <mergeCell ref="I83:L83"/>
    <mergeCell ref="N83:P83"/>
    <mergeCell ref="Q77:R77"/>
    <mergeCell ref="B78:H78"/>
    <mergeCell ref="I78:L78"/>
    <mergeCell ref="N78:P78"/>
    <mergeCell ref="Q78:S87"/>
    <mergeCell ref="B79:H79"/>
    <mergeCell ref="I79:L79"/>
    <mergeCell ref="B75:H75"/>
    <mergeCell ref="I75:L75"/>
    <mergeCell ref="N75:P75"/>
    <mergeCell ref="Q75:R75"/>
    <mergeCell ref="B76:H76"/>
    <mergeCell ref="I76:L76"/>
    <mergeCell ref="N76:P76"/>
    <mergeCell ref="Q76:R76"/>
    <mergeCell ref="N79:P79"/>
    <mergeCell ref="B80:H80"/>
    <mergeCell ref="I80:L80"/>
    <mergeCell ref="N80:P80"/>
    <mergeCell ref="B81:H81"/>
    <mergeCell ref="I81:L81"/>
    <mergeCell ref="N81:P81"/>
    <mergeCell ref="B77:H77"/>
    <mergeCell ref="I77:L77"/>
    <mergeCell ref="B73:H73"/>
    <mergeCell ref="I73:L73"/>
    <mergeCell ref="N73:P73"/>
    <mergeCell ref="Q73:R73"/>
    <mergeCell ref="B74:H74"/>
    <mergeCell ref="I74:L74"/>
    <mergeCell ref="N74:P74"/>
    <mergeCell ref="Q74:R74"/>
    <mergeCell ref="M70:P70"/>
    <mergeCell ref="B71:H71"/>
    <mergeCell ref="I71:L71"/>
    <mergeCell ref="N71:P71"/>
    <mergeCell ref="Q71:R72"/>
    <mergeCell ref="S71:S72"/>
    <mergeCell ref="B72:H72"/>
    <mergeCell ref="I72:L72"/>
    <mergeCell ref="N72:P72"/>
    <mergeCell ref="B64:S64"/>
    <mergeCell ref="B65:S65"/>
    <mergeCell ref="B66:S66"/>
    <mergeCell ref="B67:S67"/>
    <mergeCell ref="B68:S68"/>
    <mergeCell ref="B69:L69"/>
    <mergeCell ref="M69:P69"/>
    <mergeCell ref="Q69:S70"/>
    <mergeCell ref="B70:H70"/>
    <mergeCell ref="I70:L70"/>
    <mergeCell ref="I57:K57"/>
    <mergeCell ref="O57:Q57"/>
    <mergeCell ref="B58:S58"/>
    <mergeCell ref="B59:S59"/>
    <mergeCell ref="B60:S62"/>
    <mergeCell ref="B63:S63"/>
    <mergeCell ref="B53:C53"/>
    <mergeCell ref="B54:C54"/>
    <mergeCell ref="B55:C55"/>
    <mergeCell ref="B56:C56"/>
    <mergeCell ref="B57:C57"/>
    <mergeCell ref="D57:G57"/>
    <mergeCell ref="B51:B52"/>
    <mergeCell ref="C51:D52"/>
    <mergeCell ref="E51:E52"/>
    <mergeCell ref="F51:G51"/>
    <mergeCell ref="J51:K51"/>
    <mergeCell ref="P51:Q51"/>
    <mergeCell ref="B48:S48"/>
    <mergeCell ref="B49:S49"/>
    <mergeCell ref="B50:E50"/>
    <mergeCell ref="F50:G50"/>
    <mergeCell ref="H50:M50"/>
    <mergeCell ref="N50:S50"/>
    <mergeCell ref="B44:Q44"/>
    <mergeCell ref="R44:S44"/>
    <mergeCell ref="B45:S45"/>
    <mergeCell ref="B46:S46"/>
    <mergeCell ref="D47:G47"/>
    <mergeCell ref="K47:S47"/>
    <mergeCell ref="B38:K38"/>
    <mergeCell ref="B39:K39"/>
    <mergeCell ref="B40:K40"/>
    <mergeCell ref="B41:S41"/>
    <mergeCell ref="B42:S42"/>
    <mergeCell ref="B43:S43"/>
    <mergeCell ref="B33:S33"/>
    <mergeCell ref="B34:I34"/>
    <mergeCell ref="J34:K34"/>
    <mergeCell ref="B35:K35"/>
    <mergeCell ref="B36:K36"/>
    <mergeCell ref="B37:K37"/>
    <mergeCell ref="B28:K28"/>
    <mergeCell ref="L28:M28"/>
    <mergeCell ref="N28:O28"/>
    <mergeCell ref="P28:S28"/>
    <mergeCell ref="B29:S29"/>
    <mergeCell ref="B30:S32"/>
    <mergeCell ref="M24:M25"/>
    <mergeCell ref="N24:S24"/>
    <mergeCell ref="N25:S25"/>
    <mergeCell ref="F26:K26"/>
    <mergeCell ref="N26:S26"/>
    <mergeCell ref="B27:I27"/>
    <mergeCell ref="J27:S27"/>
    <mergeCell ref="B21:E21"/>
    <mergeCell ref="F21:K21"/>
    <mergeCell ref="N21:S21"/>
    <mergeCell ref="B22:E26"/>
    <mergeCell ref="F22:K22"/>
    <mergeCell ref="N22:S22"/>
    <mergeCell ref="F23:K23"/>
    <mergeCell ref="N23:S23"/>
    <mergeCell ref="F24:K25"/>
    <mergeCell ref="L24:L25"/>
    <mergeCell ref="B17:E17"/>
    <mergeCell ref="F17:K17"/>
    <mergeCell ref="N17:S17"/>
    <mergeCell ref="N18:S18"/>
    <mergeCell ref="B19:E20"/>
    <mergeCell ref="F19:K19"/>
    <mergeCell ref="N19:S19"/>
    <mergeCell ref="F20:K20"/>
    <mergeCell ref="N20:S20"/>
    <mergeCell ref="B13:E13"/>
    <mergeCell ref="F13:K13"/>
    <mergeCell ref="N13:S13"/>
    <mergeCell ref="B14:E16"/>
    <mergeCell ref="F14:K14"/>
    <mergeCell ref="N14:S14"/>
    <mergeCell ref="F15:K15"/>
    <mergeCell ref="N15:S15"/>
    <mergeCell ref="F16:K16"/>
    <mergeCell ref="N16:S16"/>
    <mergeCell ref="B10:S10"/>
    <mergeCell ref="B11:E11"/>
    <mergeCell ref="F11:K11"/>
    <mergeCell ref="N11:S11"/>
    <mergeCell ref="B12:E12"/>
    <mergeCell ref="F12:K12"/>
    <mergeCell ref="N12:S12"/>
    <mergeCell ref="B8:E8"/>
    <mergeCell ref="F8:J8"/>
    <mergeCell ref="K8:N8"/>
    <mergeCell ref="O8:S8"/>
    <mergeCell ref="B9:J9"/>
    <mergeCell ref="L9:S9"/>
    <mergeCell ref="B1:S1"/>
    <mergeCell ref="B2:S2"/>
    <mergeCell ref="B3:S3"/>
    <mergeCell ref="B4:S4"/>
    <mergeCell ref="B5:C5"/>
    <mergeCell ref="D5:I5"/>
    <mergeCell ref="J5:K5"/>
    <mergeCell ref="L5:S5"/>
    <mergeCell ref="B7:C7"/>
    <mergeCell ref="D7:H7"/>
    <mergeCell ref="I7:J7"/>
    <mergeCell ref="K7:N7"/>
    <mergeCell ref="O7:P7"/>
    <mergeCell ref="Q7:S7"/>
    <mergeCell ref="B6:C6"/>
    <mergeCell ref="D6:I6"/>
    <mergeCell ref="J6:K6"/>
    <mergeCell ref="L6:N6"/>
    <mergeCell ref="P6:Q6"/>
    <mergeCell ref="R6:S6"/>
  </mergeCells>
  <conditionalFormatting sqref="J27:S27">
    <cfRule type="expression" dxfId="3" priority="1">
      <formula>M12="Y"</formula>
    </cfRule>
    <cfRule type="expression" dxfId="2" priority="2">
      <formula>L12="Y"</formula>
    </cfRule>
  </conditionalFormatting>
  <conditionalFormatting sqref="M35 O35 Q35">
    <cfRule type="expression" dxfId="1" priority="4">
      <formula>$L$35&gt;70</formula>
    </cfRule>
  </conditionalFormatting>
  <conditionalFormatting sqref="S35">
    <cfRule type="expression" dxfId="0" priority="3">
      <formula>$L$35&gt;70</formula>
    </cfRule>
  </conditionalFormatting>
  <dataValidations count="14">
    <dataValidation type="list" operator="equal" allowBlank="1" showInputMessage="1" showErrorMessage="1" sqref="K9 L12:M12 L22:M22 L14:M17 L19:M20" xr:uid="{68601303-D452-45E3-ACA1-45CA0C8012E5}">
      <formula1>"Y,N"</formula1>
    </dataValidation>
    <dataValidation type="list" operator="equal" allowBlank="1" showInputMessage="1" showErrorMessage="1" sqref="S118:S124 O118:P121 O123:P124 O102:P105 O107:P108 D53:D56" xr:uid="{3ECEFDF6-9C60-4F18-A7A7-5AA15CB2F917}">
      <formula1>"Y"</formula1>
    </dataValidation>
    <dataValidation type="whole" operator="greaterThanOrEqual" allowBlank="1" showInputMessage="1" showErrorMessage="1" sqref="L13:M13 J34:K34 Q53:Q56 H53:H57 K53:K56 N53:N57" xr:uid="{18CA380A-A5D3-40E1-B386-AF23D4C4B428}">
      <formula1>0</formula1>
    </dataValidation>
    <dataValidation type="list" allowBlank="1" showInputMessage="1" showErrorMessage="1" sqref="L23:M24 L26:M26" xr:uid="{27E5BFBC-C2F4-43AB-B93A-D9462292E005}">
      <formula1>"Y,N,NA"</formula1>
    </dataValidation>
    <dataValidation type="decimal" operator="greaterThanOrEqual" allowBlank="1" showInputMessage="1" showErrorMessage="1" sqref="I53:I56 O53:O56" xr:uid="{8BDA1895-BB40-4E53-B9E8-70814445A0F0}">
      <formula1>0</formula1>
    </dataValidation>
    <dataValidation type="list" allowBlank="1" showInputMessage="1" showErrorMessage="1" sqref="F53:G56" xr:uid="{387C44BA-5687-42AA-BF96-77B66437C80C}">
      <formula1>"P,F"</formula1>
    </dataValidation>
    <dataValidation type="list" allowBlank="1" showInputMessage="1" showErrorMessage="1" sqref="M53:M57 S53:S57" xr:uid="{51A78956-7E41-42C2-9308-040943CDC346}">
      <formula1>"A,U"</formula1>
    </dataValidation>
    <dataValidation type="list" allowBlank="1" showInputMessage="1" showErrorMessage="1" sqref="M35 O35 Q35 S35" xr:uid="{73306263-520D-49A5-B95A-692A0C0C3BD2}">
      <formula1>"Y, N"</formula1>
    </dataValidation>
    <dataValidation type="list" operator="greaterThanOrEqual" allowBlank="1" showInputMessage="1" showErrorMessage="1" sqref="L53:L57 R53:R57" xr:uid="{CFE6C6F5-7340-4F51-BAB6-006A1B3D5A55}">
      <formula1>"400, 225, 200, 25"</formula1>
    </dataValidation>
    <dataValidation type="list" operator="equal" allowBlank="1" showInputMessage="1" showErrorMessage="1" sqref="L21:M21" xr:uid="{AD60D547-1A36-4F77-963D-AE4D44268FB1}">
      <formula1>"Y,N,NA"</formula1>
    </dataValidation>
    <dataValidation type="list" allowBlank="1" showInputMessage="1" showErrorMessage="1" sqref="P110" xr:uid="{1AA948D6-5BD9-4062-A6BC-E1A45FB24C8E}">
      <formula1>$M$71:$M$87</formula1>
    </dataValidation>
    <dataValidation type="list" allowBlank="1" showInputMessage="1" showErrorMessage="1" sqref="M99:N99" xr:uid="{0ED2A4A5-035A-41DA-B770-DE99EC6DFD1B}">
      <formula1>$Q$73:$Q$77</formula1>
    </dataValidation>
    <dataValidation type="decimal" allowBlank="1" showInputMessage="1" showErrorMessage="1" sqref="L36:L40 N36:N40 P36:P40 R36:R40" xr:uid="{7BCCD4EB-953C-48ED-8488-4ED33FA94B10}">
      <formula1>-1000</formula1>
      <formula2>1000</formula2>
    </dataValidation>
    <dataValidation type="list" operator="greaterThanOrEqual" allowBlank="1" showInputMessage="1" showErrorMessage="1" sqref="E53:E56" xr:uid="{572AF648-51FD-4E07-8C98-09744CEBB1EB}">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A41A-C7F6-4133-A833-EBAC62053AD1}">
  <dimension ref="A1:R33"/>
  <sheetViews>
    <sheetView zoomScale="115" zoomScaleNormal="115" workbookViewId="0">
      <selection activeCell="E11" sqref="E11"/>
    </sheetView>
  </sheetViews>
  <sheetFormatPr defaultRowHeight="15" x14ac:dyDescent="0.25"/>
  <cols>
    <col min="1" max="1" width="19.140625" customWidth="1"/>
    <col min="4" max="4" width="16.7109375" customWidth="1"/>
  </cols>
  <sheetData>
    <row r="1" spans="1:18" x14ac:dyDescent="0.25">
      <c r="R1" s="300" t="s">
        <v>553</v>
      </c>
    </row>
    <row r="2" spans="1:18" x14ac:dyDescent="0.25">
      <c r="A2" s="33" t="s">
        <v>498</v>
      </c>
      <c r="D2" t="s">
        <v>150</v>
      </c>
      <c r="E2" t="s">
        <v>151</v>
      </c>
      <c r="J2" s="300" t="s">
        <v>479</v>
      </c>
    </row>
    <row r="3" spans="1:18" x14ac:dyDescent="0.25">
      <c r="A3" s="33" t="s">
        <v>499</v>
      </c>
      <c r="D3" t="s">
        <v>144</v>
      </c>
      <c r="E3">
        <v>0.7</v>
      </c>
      <c r="G3" t="s">
        <v>351</v>
      </c>
      <c r="J3" t="s">
        <v>389</v>
      </c>
      <c r="K3" t="s">
        <v>496</v>
      </c>
      <c r="L3" t="s">
        <v>480</v>
      </c>
      <c r="R3" t="s">
        <v>556</v>
      </c>
    </row>
    <row r="4" spans="1:18" x14ac:dyDescent="0.25">
      <c r="A4" s="33" t="s">
        <v>58</v>
      </c>
      <c r="D4" t="s">
        <v>145</v>
      </c>
      <c r="E4">
        <v>1.1000000000000001</v>
      </c>
      <c r="R4" t="s">
        <v>557</v>
      </c>
    </row>
    <row r="5" spans="1:18" x14ac:dyDescent="0.25">
      <c r="A5" s="33" t="s">
        <v>59</v>
      </c>
      <c r="D5" t="s">
        <v>146</v>
      </c>
      <c r="E5">
        <v>1.1000000000000001</v>
      </c>
      <c r="G5">
        <v>0</v>
      </c>
      <c r="J5">
        <v>1</v>
      </c>
      <c r="K5">
        <v>1</v>
      </c>
      <c r="L5">
        <v>0.44</v>
      </c>
    </row>
    <row r="6" spans="1:18" x14ac:dyDescent="0.25">
      <c r="A6" s="33" t="s">
        <v>63</v>
      </c>
      <c r="D6" t="s">
        <v>147</v>
      </c>
      <c r="E6">
        <v>1.1000000000000001</v>
      </c>
      <c r="G6">
        <v>1</v>
      </c>
      <c r="J6">
        <v>1.5</v>
      </c>
      <c r="K6">
        <v>1.18</v>
      </c>
      <c r="L6">
        <v>0.47</v>
      </c>
      <c r="M6" t="s">
        <v>481</v>
      </c>
      <c r="O6" t="s">
        <v>482</v>
      </c>
      <c r="Q6" t="s">
        <v>483</v>
      </c>
      <c r="R6" t="s">
        <v>558</v>
      </c>
    </row>
    <row r="7" spans="1:18" x14ac:dyDescent="0.25">
      <c r="A7" s="33"/>
      <c r="D7" t="s">
        <v>148</v>
      </c>
      <c r="E7">
        <v>2</v>
      </c>
      <c r="J7">
        <v>2</v>
      </c>
      <c r="K7">
        <v>1.32</v>
      </c>
      <c r="L7">
        <v>0.48</v>
      </c>
      <c r="M7" t="s">
        <v>484</v>
      </c>
      <c r="O7" t="s">
        <v>485</v>
      </c>
      <c r="R7" t="s">
        <v>559</v>
      </c>
    </row>
    <row r="8" spans="1:18" x14ac:dyDescent="0.25">
      <c r="D8" t="s">
        <v>149</v>
      </c>
      <c r="E8">
        <v>3</v>
      </c>
      <c r="G8" t="s">
        <v>358</v>
      </c>
      <c r="J8">
        <v>2.5</v>
      </c>
      <c r="K8">
        <v>1.44</v>
      </c>
      <c r="L8">
        <v>0.51</v>
      </c>
      <c r="R8" t="s">
        <v>560</v>
      </c>
    </row>
    <row r="9" spans="1:18" x14ac:dyDescent="0.25">
      <c r="D9" t="s">
        <v>354</v>
      </c>
      <c r="E9">
        <v>25</v>
      </c>
      <c r="G9" t="s">
        <v>359</v>
      </c>
      <c r="J9">
        <v>3</v>
      </c>
      <c r="K9">
        <v>1.55</v>
      </c>
      <c r="L9">
        <v>0.55000000000000004</v>
      </c>
    </row>
    <row r="10" spans="1:18" x14ac:dyDescent="0.25">
      <c r="A10" s="33" t="s">
        <v>60</v>
      </c>
      <c r="D10" t="s">
        <v>357</v>
      </c>
      <c r="E10">
        <v>200</v>
      </c>
      <c r="L10">
        <v>0.56000000000000005</v>
      </c>
      <c r="R10" s="300" t="s">
        <v>583</v>
      </c>
    </row>
    <row r="11" spans="1:18" x14ac:dyDescent="0.25">
      <c r="A11" s="33" t="s">
        <v>61</v>
      </c>
      <c r="D11" t="s">
        <v>371</v>
      </c>
      <c r="E11">
        <v>200</v>
      </c>
      <c r="G11" s="191" t="s">
        <v>374</v>
      </c>
      <c r="L11">
        <v>0.56999999999999995</v>
      </c>
    </row>
    <row r="12" spans="1:18" x14ac:dyDescent="0.25">
      <c r="A12" s="33" t="s">
        <v>499</v>
      </c>
      <c r="D12" s="39"/>
      <c r="E12" s="39"/>
      <c r="F12" s="39"/>
      <c r="G12" s="33" t="s">
        <v>375</v>
      </c>
      <c r="H12" s="39"/>
      <c r="L12">
        <v>0.57999999999999996</v>
      </c>
      <c r="R12" t="s">
        <v>115</v>
      </c>
    </row>
    <row r="13" spans="1:18" x14ac:dyDescent="0.25">
      <c r="A13" s="33" t="s">
        <v>62</v>
      </c>
      <c r="D13" s="39"/>
      <c r="E13" s="39"/>
      <c r="F13" s="39"/>
      <c r="G13" s="33" t="s">
        <v>376</v>
      </c>
      <c r="H13" s="39"/>
      <c r="L13">
        <v>0.6</v>
      </c>
      <c r="R13" t="s">
        <v>584</v>
      </c>
    </row>
    <row r="14" spans="1:18" x14ac:dyDescent="0.25">
      <c r="A14" s="33" t="s">
        <v>509</v>
      </c>
      <c r="D14" s="39"/>
      <c r="E14" s="39"/>
      <c r="F14" s="39"/>
      <c r="G14" s="33" t="s">
        <v>377</v>
      </c>
      <c r="H14" s="39"/>
      <c r="R14" t="s">
        <v>585</v>
      </c>
    </row>
    <row r="15" spans="1:18" x14ac:dyDescent="0.25">
      <c r="A15" s="33" t="s">
        <v>510</v>
      </c>
      <c r="D15" s="39"/>
      <c r="E15" s="39"/>
      <c r="F15" s="39"/>
      <c r="G15" s="33" t="s">
        <v>378</v>
      </c>
      <c r="H15" s="39"/>
      <c r="R15" t="s">
        <v>586</v>
      </c>
    </row>
    <row r="16" spans="1:18" x14ac:dyDescent="0.25">
      <c r="D16" s="39"/>
      <c r="E16" s="39"/>
      <c r="F16" s="39"/>
      <c r="G16" s="192">
        <v>1</v>
      </c>
      <c r="H16" s="39"/>
      <c r="R16" t="s">
        <v>587</v>
      </c>
    </row>
    <row r="17" spans="1:18" x14ac:dyDescent="0.25">
      <c r="D17" s="39"/>
      <c r="E17" s="39"/>
      <c r="F17" s="39"/>
      <c r="H17" s="39"/>
      <c r="R17" t="s">
        <v>588</v>
      </c>
    </row>
    <row r="18" spans="1:18" x14ac:dyDescent="0.25">
      <c r="A18" t="s">
        <v>64</v>
      </c>
      <c r="D18" s="39"/>
      <c r="E18" s="39"/>
      <c r="F18" s="39"/>
      <c r="G18" s="39"/>
      <c r="H18" s="39"/>
      <c r="J18" t="s">
        <v>424</v>
      </c>
      <c r="N18" t="s">
        <v>486</v>
      </c>
      <c r="R18" t="s">
        <v>589</v>
      </c>
    </row>
    <row r="19" spans="1:18" x14ac:dyDescent="0.25">
      <c r="A19" t="s">
        <v>65</v>
      </c>
      <c r="D19" s="39"/>
      <c r="E19" s="39"/>
      <c r="F19" s="39"/>
      <c r="G19" s="39"/>
      <c r="H19" s="39"/>
      <c r="J19" t="s">
        <v>487</v>
      </c>
      <c r="N19" t="s">
        <v>488</v>
      </c>
    </row>
    <row r="20" spans="1:18" x14ac:dyDescent="0.25">
      <c r="A20" t="s">
        <v>66</v>
      </c>
      <c r="D20" s="39"/>
      <c r="E20" s="39"/>
      <c r="F20" s="39"/>
      <c r="G20" s="39"/>
      <c r="H20" s="39"/>
      <c r="J20" t="s">
        <v>427</v>
      </c>
      <c r="N20" t="s">
        <v>489</v>
      </c>
    </row>
    <row r="21" spans="1:18" x14ac:dyDescent="0.25">
      <c r="A21" t="s">
        <v>348</v>
      </c>
      <c r="D21" s="39"/>
      <c r="E21" s="39"/>
      <c r="F21" s="39"/>
      <c r="G21" s="39"/>
      <c r="H21" s="39"/>
      <c r="J21" t="s">
        <v>429</v>
      </c>
      <c r="N21" t="s">
        <v>490</v>
      </c>
    </row>
    <row r="22" spans="1:18" x14ac:dyDescent="0.25">
      <c r="A22" t="s">
        <v>70</v>
      </c>
      <c r="D22" s="39"/>
      <c r="E22" s="39"/>
      <c r="F22" s="39"/>
      <c r="G22" s="39"/>
      <c r="H22" s="39"/>
      <c r="J22" t="s">
        <v>431</v>
      </c>
      <c r="N22" t="s">
        <v>491</v>
      </c>
    </row>
    <row r="23" spans="1:18" x14ac:dyDescent="0.25">
      <c r="A23" t="s">
        <v>67</v>
      </c>
      <c r="D23" s="39"/>
      <c r="E23" s="39"/>
      <c r="F23" s="39"/>
      <c r="G23" s="39"/>
      <c r="H23" s="39"/>
      <c r="J23" t="s">
        <v>492</v>
      </c>
      <c r="N23" t="s">
        <v>493</v>
      </c>
    </row>
    <row r="24" spans="1:18" x14ac:dyDescent="0.25">
      <c r="A24" t="s">
        <v>68</v>
      </c>
      <c r="D24" s="39"/>
      <c r="E24" s="39"/>
      <c r="F24" s="39"/>
      <c r="G24" s="39"/>
      <c r="H24" s="39"/>
      <c r="N24" t="s">
        <v>494</v>
      </c>
    </row>
    <row r="25" spans="1:18" x14ac:dyDescent="0.25">
      <c r="A25" t="s">
        <v>71</v>
      </c>
      <c r="D25" s="39"/>
      <c r="E25" s="39"/>
      <c r="F25" s="39"/>
      <c r="G25" s="39"/>
      <c r="H25" s="39"/>
      <c r="N25" t="s">
        <v>495</v>
      </c>
    </row>
    <row r="26" spans="1:18" x14ac:dyDescent="0.25">
      <c r="E26" s="39"/>
      <c r="F26" s="39"/>
      <c r="G26" s="39"/>
      <c r="H26" s="39"/>
    </row>
    <row r="27" spans="1:18" x14ac:dyDescent="0.25">
      <c r="E27" s="39"/>
      <c r="F27" s="39"/>
      <c r="G27" s="39"/>
      <c r="H27" s="39"/>
    </row>
    <row r="28" spans="1:18" x14ac:dyDescent="0.25">
      <c r="A28" s="33" t="s">
        <v>72</v>
      </c>
      <c r="E28" s="39"/>
      <c r="F28" s="39"/>
      <c r="G28" s="39"/>
      <c r="H28" s="39"/>
    </row>
    <row r="29" spans="1:18" x14ac:dyDescent="0.25">
      <c r="A29" s="33" t="s">
        <v>73</v>
      </c>
      <c r="E29" s="39"/>
      <c r="F29" s="39"/>
      <c r="G29" s="39"/>
      <c r="H29" s="39"/>
    </row>
    <row r="30" spans="1:18" x14ac:dyDescent="0.25">
      <c r="A30" s="33" t="s">
        <v>74</v>
      </c>
      <c r="E30" s="39"/>
      <c r="F30" s="39"/>
      <c r="G30" s="39"/>
      <c r="H30" s="39"/>
    </row>
    <row r="31" spans="1:18" x14ac:dyDescent="0.25">
      <c r="A31" s="33" t="s">
        <v>75</v>
      </c>
      <c r="E31" s="39"/>
      <c r="F31" s="39"/>
      <c r="G31" s="39"/>
      <c r="H31" s="39"/>
    </row>
    <row r="32" spans="1:18" x14ac:dyDescent="0.25">
      <c r="D32" s="39"/>
      <c r="E32" s="39"/>
      <c r="F32" s="39"/>
      <c r="G32" s="39"/>
      <c r="H32" s="39"/>
    </row>
    <row r="33" spans="4:8" x14ac:dyDescent="0.25">
      <c r="D33" s="39"/>
      <c r="E33" s="39"/>
      <c r="F33" s="39"/>
      <c r="G33" s="39"/>
      <c r="H33" s="3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bWFybmVyczwvVXNlck5hbWU+PERhdGVUaW1lPjYvMTAvMjAyMiAxMDozNToxMSBQTTwvRGF0ZVRpbWU+PExhYmVsU3RyaW5nPlVucmVzdHJpY3RlZD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c8d5760e-638a-47e8-9e2e-1226c2cb268d" origin="userSelected">
  <element uid="42834bfb-1ec1-4beb-bd64-eb83fb3cb3f3" value=""/>
</sisl>
</file>

<file path=customXml/itemProps1.xml><?xml version="1.0" encoding="utf-8"?>
<ds:datastoreItem xmlns:ds="http://schemas.openxmlformats.org/officeDocument/2006/customXml" ds:itemID="{E6C60ED5-5FA8-419E-93AD-155ED6A408D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55E5654-E6EC-4C98-8BEE-1FC63ED69A9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Reservation</vt:lpstr>
      <vt:lpstr>Incentive Payment</vt:lpstr>
      <vt:lpstr>Inspection Disclaimers</vt:lpstr>
      <vt:lpstr>Test Form</vt:lpstr>
      <vt:lpstr>IRA Information</vt:lpstr>
      <vt:lpstr>Diagnostic Test Form</vt:lpstr>
      <vt:lpstr>Lists</vt:lpstr>
      <vt:lpstr>'Diagnostic Test Form'!CAC</vt:lpstr>
      <vt:lpstr>'Diagnostic Test Form'!Furnace</vt:lpstr>
      <vt:lpstr>'Diagnostic Test Form'!Good</vt:lpstr>
      <vt:lpstr>'Diagnostic Test Form'!On_Demand</vt:lpstr>
      <vt:lpstr>'Diagnostic Test Form'!Print_Area</vt:lpstr>
      <vt:lpstr>'Incentive Payment'!Print_Area</vt:lpstr>
      <vt:lpstr>'Inspection Disclaimers'!Print_Area</vt:lpstr>
      <vt:lpstr>'IRA Information'!Print_Area</vt:lpstr>
      <vt:lpstr>Reservation!Print_Area</vt:lpstr>
      <vt:lpstr>'Test Form'!Print_Area</vt:lpstr>
      <vt:lpstr>'Diagnostic Test Form'!YesNo</vt:lpstr>
    </vt:vector>
  </TitlesOfParts>
  <Manager/>
  <Company>Leidos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Marner, Scott A.</dc:creator>
  <cp:keywords/>
  <dc:description/>
  <cp:lastModifiedBy>Blum, Tucker H. [US-US]</cp:lastModifiedBy>
  <cp:revision/>
  <cp:lastPrinted>2025-12-11T22:02:17Z</cp:lastPrinted>
  <dcterms:created xsi:type="dcterms:W3CDTF">2022-06-10T13:46:37Z</dcterms:created>
  <dcterms:modified xsi:type="dcterms:W3CDTF">2025-12-15T21:53:31Z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7ef0195d-7094-45ae-b049-8bf3bc8171b0</vt:lpwstr>
  </property>
  <property fmtid="{D5CDD505-2E9C-101B-9397-08002B2CF9AE}" pid="3" name="bjDocumentLabelXML">
    <vt:lpwstr>&lt;?xml version="1.0" encoding="us-ascii"?&gt;&lt;sisl xmlns:xsd="http://www.w3.org/2001/XMLSchema" xmlns:xsi="http://www.w3.org/2001/XMLSchema-instance" sislVersion="0" policy="c8d5760e-638a-47e8-9e2e-1226c2cb268d" origin="userSelected" xmlns="http://www.boldonj</vt:lpwstr>
  </property>
  <property fmtid="{D5CDD505-2E9C-101B-9397-08002B2CF9AE}" pid="4" name="bjDocumentLabelXML-0">
    <vt:lpwstr>ames.com/2008/01/sie/internal/label"&gt;&lt;element uid="42834bfb-1ec1-4beb-bd64-eb83fb3cb3f3" value="" /&gt;&lt;/sisl&gt;</vt:lpwstr>
  </property>
  <property fmtid="{D5CDD505-2E9C-101B-9397-08002B2CF9AE}" pid="5" name="bjDocumentSecurityLabel">
    <vt:lpwstr>Unrestricted</vt:lpwstr>
  </property>
  <property fmtid="{D5CDD505-2E9C-101B-9397-08002B2CF9AE}" pid="6" name="MSIP_Label_c968a81f-7ed4-4faa-9408-9652e001dd96_Enabled">
    <vt:lpwstr>true</vt:lpwstr>
  </property>
  <property fmtid="{D5CDD505-2E9C-101B-9397-08002B2CF9AE}" pid="7" name="MSIP_Label_c968a81f-7ed4-4faa-9408-9652e001dd96_SetDate">
    <vt:lpwstr>2022-06-10T22:35:11Z</vt:lpwstr>
  </property>
  <property fmtid="{D5CDD505-2E9C-101B-9397-08002B2CF9AE}" pid="8" name="MSIP_Label_c968a81f-7ed4-4faa-9408-9652e001dd96_Method">
    <vt:lpwstr>Standard</vt:lpwstr>
  </property>
  <property fmtid="{D5CDD505-2E9C-101B-9397-08002B2CF9AE}" pid="9" name="MSIP_Label_c968a81f-7ed4-4faa-9408-9652e001dd96_Name">
    <vt:lpwstr>Unrestricted</vt:lpwstr>
  </property>
  <property fmtid="{D5CDD505-2E9C-101B-9397-08002B2CF9AE}" pid="10" name="MSIP_Label_c968a81f-7ed4-4faa-9408-9652e001dd96_SiteId">
    <vt:lpwstr>b64da4ac-e800-4cfc-8931-e607f720a1b8</vt:lpwstr>
  </property>
  <property fmtid="{D5CDD505-2E9C-101B-9397-08002B2CF9AE}" pid="11" name="MSIP_Label_c968a81f-7ed4-4faa-9408-9652e001dd96_ActionId">
    <vt:lpwstr>2a8d65cc-9061-41bc-b54b-30bba2a21eb5</vt:lpwstr>
  </property>
  <property fmtid="{D5CDD505-2E9C-101B-9397-08002B2CF9AE}" pid="12" name="MSIP_Label_c968a81f-7ed4-4faa-9408-9652e001dd96_ContentBits">
    <vt:lpwstr>0</vt:lpwstr>
  </property>
  <property fmtid="{D5CDD505-2E9C-101B-9397-08002B2CF9AE}" pid="13" name="bjSaver">
    <vt:lpwstr>6brJ8udGUOkiA+SYU7aIcV1skQTPJ9AH</vt:lpwstr>
  </property>
  <property fmtid="{D5CDD505-2E9C-101B-9397-08002B2CF9AE}" pid="14" name="bjLabelHistoryID">
    <vt:lpwstr>{E6C60ED5-5FA8-419E-93AD-155ED6A408DB}</vt:lpwstr>
  </property>
</Properties>
</file>